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renbodding/Desktop/WP9/Call documents/"/>
    </mc:Choice>
  </mc:AlternateContent>
  <xr:revisionPtr revIDLastSave="0" documentId="13_ncr:1_{C80C0FE7-3A6E-184D-97B9-1310352151B8}" xr6:coauthVersionLast="47" xr6:coauthVersionMax="47" xr10:uidLastSave="{00000000-0000-0000-0000-000000000000}"/>
  <bookViews>
    <workbookView xWindow="0" yWindow="500" windowWidth="28800" windowHeight="15880" activeTab="5" xr2:uid="{00000000-000D-0000-FFFF-FFFF00000000}"/>
  </bookViews>
  <sheets>
    <sheet name="Total Cost Calculation" sheetId="1" r:id="rId1"/>
    <sheet name="Cost calc. WP1 Depl. Prep." sheetId="12" r:id="rId2"/>
    <sheet name="Cost calc. WP2 -Deployment 1" sheetId="7" r:id="rId3"/>
    <sheet name="Cost calc. WP3 -Deployment 2" sheetId="14" r:id="rId4"/>
    <sheet name="Cost calc. WP4 -Deployment 3" sheetId="15" r:id="rId5"/>
    <sheet name="Cost calc. WP5 - Deployment 4" sheetId="16" r:id="rId6"/>
  </sheets>
  <definedNames>
    <definedName name="_xlnm.Print_Area" localSheetId="1">'Cost calc. WP1 Depl. Prep.'!$A$1:$H$153</definedName>
    <definedName name="_xlnm.Print_Area" localSheetId="2">'Cost calc. WP2 -Deployment 1'!$A$1:$H$93</definedName>
    <definedName name="_xlnm.Print_Area" localSheetId="3">'Cost calc. WP3 -Deployment 2'!$A$1:$H$93</definedName>
    <definedName name="_xlnm.Print_Area" localSheetId="4">'Cost calc. WP4 -Deployment 3'!$A$1:$H$93</definedName>
    <definedName name="_xlnm.Print_Area" localSheetId="5">'Cost calc. WP5 - Deployment 4'!$A$1:$H$93</definedName>
    <definedName name="_xlnm.Print_Area" localSheetId="0">'Total Cost Calculation'!$A$1:$H$84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9" i="1"/>
  <c r="G85" i="1"/>
  <c r="G78" i="1"/>
  <c r="G77" i="1"/>
  <c r="G76" i="1"/>
  <c r="G75" i="1"/>
  <c r="G74" i="1"/>
  <c r="G32" i="1"/>
  <c r="G51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H7" i="1"/>
  <c r="G97" i="16"/>
  <c r="G87" i="16"/>
  <c r="G86" i="16"/>
  <c r="G85" i="16"/>
  <c r="G84" i="16"/>
  <c r="G83" i="16"/>
  <c r="G82" i="16"/>
  <c r="G88" i="16" s="1"/>
  <c r="H6" i="16" s="1"/>
  <c r="G74" i="16"/>
  <c r="G67" i="16"/>
  <c r="G77" i="16" s="1"/>
  <c r="H5" i="16" s="1"/>
  <c r="G54" i="16"/>
  <c r="G57" i="16" s="1"/>
  <c r="H4" i="16" s="1"/>
  <c r="G47" i="16"/>
  <c r="E24" i="16"/>
  <c r="G24" i="16" s="1"/>
  <c r="G32" i="16" s="1"/>
  <c r="E17" i="16"/>
  <c r="G17" i="16" s="1"/>
  <c r="G22" i="16" s="1"/>
  <c r="H7" i="16"/>
  <c r="F7" i="16"/>
  <c r="F6" i="16"/>
  <c r="F5" i="16"/>
  <c r="F4" i="16"/>
  <c r="F3" i="16"/>
  <c r="G97" i="15"/>
  <c r="G88" i="1" s="1"/>
  <c r="G87" i="15"/>
  <c r="G86" i="15"/>
  <c r="G85" i="15"/>
  <c r="G84" i="15"/>
  <c r="G83" i="15"/>
  <c r="G82" i="15"/>
  <c r="G88" i="15" s="1"/>
  <c r="H6" i="15" s="1"/>
  <c r="G74" i="15"/>
  <c r="G67" i="15"/>
  <c r="G77" i="15" s="1"/>
  <c r="H5" i="15" s="1"/>
  <c r="G54" i="15"/>
  <c r="G57" i="15" s="1"/>
  <c r="H4" i="15" s="1"/>
  <c r="G47" i="15"/>
  <c r="G32" i="15"/>
  <c r="G24" i="15"/>
  <c r="E24" i="15"/>
  <c r="G17" i="15"/>
  <c r="G22" i="15" s="1"/>
  <c r="H8" i="15" s="1"/>
  <c r="E17" i="15"/>
  <c r="F7" i="15"/>
  <c r="F6" i="15"/>
  <c r="F5" i="15"/>
  <c r="F4" i="15"/>
  <c r="F3" i="15"/>
  <c r="G97" i="14"/>
  <c r="G87" i="1" s="1"/>
  <c r="G87" i="14"/>
  <c r="G86" i="14"/>
  <c r="G85" i="14"/>
  <c r="G84" i="14"/>
  <c r="G83" i="14"/>
  <c r="G82" i="14"/>
  <c r="G88" i="14" s="1"/>
  <c r="H6" i="14" s="1"/>
  <c r="G74" i="14"/>
  <c r="G77" i="14" s="1"/>
  <c r="H5" i="14" s="1"/>
  <c r="G67" i="14"/>
  <c r="G54" i="14"/>
  <c r="G47" i="14"/>
  <c r="E24" i="14"/>
  <c r="G24" i="14" s="1"/>
  <c r="G32" i="14" s="1"/>
  <c r="G35" i="14" s="1"/>
  <c r="H3" i="14" s="1"/>
  <c r="G17" i="14"/>
  <c r="G22" i="14" s="1"/>
  <c r="E17" i="14"/>
  <c r="F7" i="14"/>
  <c r="F6" i="14"/>
  <c r="F5" i="14"/>
  <c r="F4" i="14"/>
  <c r="F3" i="14"/>
  <c r="H8" i="12"/>
  <c r="H8" i="7"/>
  <c r="G77" i="7"/>
  <c r="F5" i="7"/>
  <c r="F6" i="7"/>
  <c r="F7" i="7"/>
  <c r="G157" i="12"/>
  <c r="G147" i="12"/>
  <c r="G146" i="12"/>
  <c r="G145" i="12"/>
  <c r="G144" i="12"/>
  <c r="G143" i="12"/>
  <c r="G142" i="12"/>
  <c r="G148" i="12" s="1"/>
  <c r="H6" i="12" s="1"/>
  <c r="G135" i="12"/>
  <c r="G137" i="12" s="1"/>
  <c r="H5" i="12" s="1"/>
  <c r="G128" i="12"/>
  <c r="G121" i="12"/>
  <c r="G114" i="12"/>
  <c r="G107" i="12"/>
  <c r="G95" i="12"/>
  <c r="G88" i="12"/>
  <c r="G81" i="12"/>
  <c r="G74" i="12"/>
  <c r="G67" i="12"/>
  <c r="G48" i="12"/>
  <c r="G53" i="12" s="1"/>
  <c r="E48" i="12"/>
  <c r="E41" i="12"/>
  <c r="G41" i="12" s="1"/>
  <c r="G46" i="12" s="1"/>
  <c r="E34" i="12"/>
  <c r="G34" i="12" s="1"/>
  <c r="G39" i="12" s="1"/>
  <c r="G32" i="12"/>
  <c r="G24" i="12"/>
  <c r="E24" i="12"/>
  <c r="E17" i="12"/>
  <c r="G17" i="12" s="1"/>
  <c r="G22" i="12" s="1"/>
  <c r="H7" i="12"/>
  <c r="F7" i="12"/>
  <c r="F6" i="12"/>
  <c r="F5" i="12"/>
  <c r="F4" i="12"/>
  <c r="F3" i="12"/>
  <c r="G74" i="7"/>
  <c r="G67" i="7"/>
  <c r="G54" i="7"/>
  <c r="G57" i="7" s="1"/>
  <c r="G47" i="7"/>
  <c r="E24" i="7"/>
  <c r="G24" i="7" s="1"/>
  <c r="G32" i="7" s="1"/>
  <c r="G97" i="7"/>
  <c r="H7" i="7" s="1"/>
  <c r="G87" i="7"/>
  <c r="G86" i="7"/>
  <c r="G85" i="7"/>
  <c r="G84" i="7"/>
  <c r="G83" i="7"/>
  <c r="G82" i="7"/>
  <c r="E17" i="7"/>
  <c r="G17" i="7" s="1"/>
  <c r="F4" i="7"/>
  <c r="F3" i="7"/>
  <c r="H7" i="15" l="1"/>
  <c r="H7" i="14"/>
  <c r="G86" i="1"/>
  <c r="G90" i="1"/>
  <c r="H6" i="1" s="1"/>
  <c r="G57" i="14"/>
  <c r="H4" i="14" s="1"/>
  <c r="G97" i="12"/>
  <c r="H4" i="12" s="1"/>
  <c r="G35" i="16"/>
  <c r="H3" i="16" s="1"/>
  <c r="H8" i="16"/>
  <c r="G35" i="15"/>
  <c r="H3" i="15" s="1"/>
  <c r="H9" i="15" s="1"/>
  <c r="H8" i="14"/>
  <c r="H9" i="14" s="1"/>
  <c r="G22" i="7"/>
  <c r="H4" i="7"/>
  <c r="H9" i="7" s="1"/>
  <c r="H5" i="7"/>
  <c r="G55" i="12"/>
  <c r="H3" i="12" s="1"/>
  <c r="H9" i="12" s="1"/>
  <c r="G88" i="7"/>
  <c r="H6" i="7" s="1"/>
  <c r="H3" i="1"/>
  <c r="H9" i="16" l="1"/>
  <c r="G35" i="7"/>
  <c r="H3" i="7" s="1"/>
  <c r="F6" i="1"/>
  <c r="F5" i="1"/>
  <c r="F4" i="1"/>
  <c r="F3" i="1"/>
  <c r="F2" i="1"/>
  <c r="G79" i="1" l="1"/>
  <c r="H5" i="1" s="1"/>
  <c r="H4" i="1"/>
  <c r="H2" i="1"/>
  <c r="C13" i="1" l="1"/>
</calcChain>
</file>

<file path=xl/sharedStrings.xml><?xml version="1.0" encoding="utf-8"?>
<sst xmlns="http://schemas.openxmlformats.org/spreadsheetml/2006/main" count="444" uniqueCount="162">
  <si>
    <t>Currency</t>
  </si>
  <si>
    <t>EUR</t>
  </si>
  <si>
    <t>Gross Sal. &amp; Soc. Ins Contrib. Hourly Rate</t>
  </si>
  <si>
    <t>Direct costs of subcontracting</t>
  </si>
  <si>
    <t>Subcontracting</t>
  </si>
  <si>
    <t>Description</t>
  </si>
  <si>
    <t>Other direct costs</t>
  </si>
  <si>
    <t>Equipment</t>
  </si>
  <si>
    <t>Purchase Amount</t>
  </si>
  <si>
    <t>Travel</t>
  </si>
  <si>
    <t>Other goods and services</t>
  </si>
  <si>
    <t>Total Other goods and services</t>
  </si>
  <si>
    <t>Indirect costs</t>
  </si>
  <si>
    <t>Maximum EU contribution</t>
  </si>
  <si>
    <t>Requested EU contribution</t>
  </si>
  <si>
    <t>Productive hours per year</t>
  </si>
  <si>
    <t>Hours to be spend on the project</t>
  </si>
  <si>
    <t>Anual Gross salary (including soc. security)</t>
  </si>
  <si>
    <t>Direct personnel costs</t>
  </si>
  <si>
    <t>Total Personnel costs (excluding 25% overhead)</t>
  </si>
  <si>
    <t xml:space="preserve">Total Personnel costs </t>
  </si>
  <si>
    <t>Example</t>
  </si>
  <si>
    <t>Call</t>
  </si>
  <si>
    <t>Total projectcosts</t>
  </si>
  <si>
    <t>Costs</t>
  </si>
  <si>
    <t>Amount including VAT (excluding 25% overhead)</t>
  </si>
  <si>
    <t>Depreciation costs (excluding 25% overhead)</t>
  </si>
  <si>
    <t>Amount including VAT (Overhead not applicable)</t>
  </si>
  <si>
    <t>Travels</t>
  </si>
  <si>
    <t>Organisation 1</t>
  </si>
  <si>
    <t>Organisation 2</t>
  </si>
  <si>
    <t>Organisation 3</t>
  </si>
  <si>
    <t>Organisation 4</t>
  </si>
  <si>
    <t>Audit costs</t>
  </si>
  <si>
    <t>Usage months within the project</t>
  </si>
  <si>
    <t>Numb. of depreciation months according to own accounting principles</t>
  </si>
  <si>
    <t>Usage percentage within the project</t>
  </si>
  <si>
    <t>Organisation 5</t>
  </si>
  <si>
    <t>max. 15% € 250.000</t>
  </si>
  <si>
    <t>Total Subcontracting - not allowed more than 37.500 (15% of 250,000)</t>
  </si>
  <si>
    <t xml:space="preserve">COVID-19 Response Open Call </t>
  </si>
  <si>
    <t xml:space="preserve">Total  Travel  Costs WP1 </t>
  </si>
  <si>
    <t xml:space="preserve">Total  Equipment Costs WP1 </t>
  </si>
  <si>
    <t xml:space="preserve">Total subcontracting Costs WP1 </t>
  </si>
  <si>
    <t>Cost calculation  WP1 Deployment Preparation</t>
  </si>
  <si>
    <t>Total Personnel Costs  WP 1</t>
  </si>
  <si>
    <t xml:space="preserve">Total Costs of Other Goods and Services WP1 </t>
  </si>
  <si>
    <t xml:space="preserve">Total subcontracting allowed for the project:  </t>
  </si>
  <si>
    <t>Function Name</t>
  </si>
  <si>
    <t>Direct Personnel Costs</t>
  </si>
  <si>
    <t>Example SME/SLC - Example function</t>
  </si>
  <si>
    <t>Indirect costs (SME/SLC)</t>
  </si>
  <si>
    <t>Total Personnel Costs  (SME/SLC) WP 1</t>
  </si>
  <si>
    <t>Total Personnel Costs  (End-user 1) WP 1</t>
  </si>
  <si>
    <t>Total Personnel Costs  (End-user 2) WP 1</t>
  </si>
  <si>
    <t>Total Personnel Costs  (End-user 3) WP 1</t>
  </si>
  <si>
    <t>Total Costs WP1</t>
  </si>
  <si>
    <t>Total Personnel Costs  (End-user 4) WP 1</t>
  </si>
  <si>
    <t xml:space="preserve">Organisation 1 -  (Core partner of the WP1) </t>
  </si>
  <si>
    <t xml:space="preserve">Organisation 2 -  (Core partner of the WP1) </t>
  </si>
  <si>
    <t xml:space="preserve">Organisation 3 -  (Core partner of the WP1) </t>
  </si>
  <si>
    <t xml:space="preserve">Organisation 5 -  (Core partner of the WP1) </t>
  </si>
  <si>
    <t xml:space="preserve">Organisation 4 -  (Core partner of the WP1) </t>
  </si>
  <si>
    <t xml:space="preserve">Example SME/SLC </t>
  </si>
  <si>
    <t xml:space="preserve"> Total Costs of Other Goods and Services SME/SLC WP1 </t>
  </si>
  <si>
    <t>Example End-User 1</t>
  </si>
  <si>
    <t xml:space="preserve"> Total Costs of Other Goods and Services End-User 1 WP1 </t>
  </si>
  <si>
    <t>Example End-User 2</t>
  </si>
  <si>
    <t xml:space="preserve"> Total Costs of Other Goods and Services End-User 2 WP1 </t>
  </si>
  <si>
    <t>Example End-User 3</t>
  </si>
  <si>
    <t>Example End-User 4</t>
  </si>
  <si>
    <t xml:space="preserve">   Total Travel Costs SME/SLC WP1   </t>
  </si>
  <si>
    <t>Example SME/ SLC</t>
  </si>
  <si>
    <t xml:space="preserve">   Total Costs of Other Goods and Services End-user 3 WP1   </t>
  </si>
  <si>
    <t xml:space="preserve">   Total Costs of Other Goods and Services End-user 4 WP1   </t>
  </si>
  <si>
    <t>Example End-User 1 - Example function</t>
  </si>
  <si>
    <t>Example End-User 2 - Example function</t>
  </si>
  <si>
    <t>Example End-User 3 - Example function</t>
  </si>
  <si>
    <t>Example End-User 4 - Example function</t>
  </si>
  <si>
    <t xml:space="preserve">   Total Travel Costs End-User 1 WP1   </t>
  </si>
  <si>
    <t xml:space="preserve">   Total Travel Costs End-User 2 WP1   </t>
  </si>
  <si>
    <t xml:space="preserve">   Total Travel Costs End-User 3 WP1   </t>
  </si>
  <si>
    <t xml:space="preserve">   Total Travel Costs End-User 4 WP1   </t>
  </si>
  <si>
    <t>Example SME /SLC</t>
  </si>
  <si>
    <t>Cost calculation  WP2 Deployment at End-User 1</t>
  </si>
  <si>
    <t xml:space="preserve"> Total Costs of Other Goods and Services SME/SLC WP2</t>
  </si>
  <si>
    <t xml:space="preserve"> Total Costs of Other Goods and Services End-User 1 WP2</t>
  </si>
  <si>
    <t>Total Costs of Other Goods and Services WP2</t>
  </si>
  <si>
    <t xml:space="preserve">   Total Travel Costs SME/SLC WP2   </t>
  </si>
  <si>
    <t xml:space="preserve">   Total Travel Costs End-User 1 WP2</t>
  </si>
  <si>
    <t>Total  Travel  Costs WP2</t>
  </si>
  <si>
    <t>Total  Equipment Costs WP2</t>
  </si>
  <si>
    <t>Total subcontracting Costs WP2</t>
  </si>
  <si>
    <t>Cost calculation  WP3 Deployment at End-User 2</t>
  </si>
  <si>
    <t xml:space="preserve"> Total Costs of Other Goods and Services SME/SLC WP3</t>
  </si>
  <si>
    <t>Total Costs of Other Goods and Services WP3</t>
  </si>
  <si>
    <t xml:space="preserve">   Total Travel Costs SME/SLC WP3   </t>
  </si>
  <si>
    <t>Total  Travel  Costs WP3</t>
  </si>
  <si>
    <t>Total  Equipment Costs WP3</t>
  </si>
  <si>
    <t>Total subcontracting Costs WP3</t>
  </si>
  <si>
    <t>Total Personnel Costs  WP3</t>
  </si>
  <si>
    <t xml:space="preserve"> Total Costs of Other Goods and Services End-User 2 WP3</t>
  </si>
  <si>
    <t xml:space="preserve">   Total Travel Costs End-User 2 WP3</t>
  </si>
  <si>
    <t xml:space="preserve">Organisation 1 -  (Core partner of the WP3) </t>
  </si>
  <si>
    <t xml:space="preserve">Organisation 2 -  (Core partner of the WP3) </t>
  </si>
  <si>
    <t xml:space="preserve">Organisation 1 -  (Core partner of the WP2) </t>
  </si>
  <si>
    <t xml:space="preserve">Organisation 2 -  (Core partner of the WP2) </t>
  </si>
  <si>
    <t>Total Personnel Costs  WP2</t>
  </si>
  <si>
    <t>Cost calculation  WP4 Deployment at End-User 3</t>
  </si>
  <si>
    <t xml:space="preserve">Organisation 1 -  (Core partner of the WP4) </t>
  </si>
  <si>
    <t xml:space="preserve">Organisation 2 -  (Core partner of the WP4) </t>
  </si>
  <si>
    <t>Total Personnel Costs  WP4</t>
  </si>
  <si>
    <t xml:space="preserve"> Total Costs of Other Goods and Services SME/SLC WP4</t>
  </si>
  <si>
    <t xml:space="preserve"> Total Costs of Other Goods and Services End-User 3 WP4</t>
  </si>
  <si>
    <t>Total Costs of Other Goods and Services WP4</t>
  </si>
  <si>
    <t xml:space="preserve">   Total Travel Costs SME/SLC WP4   </t>
  </si>
  <si>
    <t xml:space="preserve">   Total Travel Costs End-User 3 WP4</t>
  </si>
  <si>
    <t>Total  Travel  Costs WP4</t>
  </si>
  <si>
    <t>Total  Equipment Costs WP4</t>
  </si>
  <si>
    <t>Total subcontracting Costs WP4</t>
  </si>
  <si>
    <t>Total Personnel Costs SME/SLC WP4</t>
  </si>
  <si>
    <t>Total Personnel Costs  End-User 3 WP4</t>
  </si>
  <si>
    <t xml:space="preserve">Organisation 1 -  (Core partner of the WP5) </t>
  </si>
  <si>
    <t xml:space="preserve">Organisation 2 -  (Core partner of the WP5) </t>
  </si>
  <si>
    <t>Total Personnel Costs SME/SLC WP5</t>
  </si>
  <si>
    <t>Total Personnel Costs  WP5</t>
  </si>
  <si>
    <t xml:space="preserve"> Total Costs of Other Goods and Services SME/SLC WP5</t>
  </si>
  <si>
    <t>Total Costs of Other Goods and Services WP5</t>
  </si>
  <si>
    <t xml:space="preserve">   Total Travel Costs SME/SLC WP5   </t>
  </si>
  <si>
    <t>Total  Travel  Costs WP5</t>
  </si>
  <si>
    <t>Total  Equipment Costs WP5</t>
  </si>
  <si>
    <t>Total subcontracting Costs WP5</t>
  </si>
  <si>
    <t>Cost calculation  WP5 Deployment at End-User 4</t>
  </si>
  <si>
    <t>Total Personnel Costs  End-User 4 WP5</t>
  </si>
  <si>
    <t xml:space="preserve"> Total Costs of Other Goods and Services End-User 4 WP5</t>
  </si>
  <si>
    <t xml:space="preserve">   Total Travel Costs End-User 4 WP5</t>
  </si>
  <si>
    <t>Total Personnel Costs  SME/SLC WP2</t>
  </si>
  <si>
    <t>Total Personnel Costs  End-user 1 WP2</t>
  </si>
  <si>
    <t>Total Personnel Costs  End-User 2 WP3</t>
  </si>
  <si>
    <t>Total Personnel Costs  SME/SLC WP3</t>
  </si>
  <si>
    <t>SME/SCL WP1</t>
  </si>
  <si>
    <t>SME/SCL WP2</t>
  </si>
  <si>
    <t>SME/SCL WP3</t>
  </si>
  <si>
    <t>SME/SCL WP4</t>
  </si>
  <si>
    <t>SME/SCL WP5</t>
  </si>
  <si>
    <t>End-user 1 - WP1</t>
  </si>
  <si>
    <t>End-user 1 - WP2</t>
  </si>
  <si>
    <t>End-user 2 - WP1</t>
  </si>
  <si>
    <t>End-user 2 - WP3</t>
  </si>
  <si>
    <t>Costs per WP</t>
  </si>
  <si>
    <t xml:space="preserve">Costs per Work package </t>
  </si>
  <si>
    <t>End-user 3 - WP1</t>
  </si>
  <si>
    <t>End-user 3 - WP4</t>
  </si>
  <si>
    <t>End-user 4 - WP1</t>
  </si>
  <si>
    <t>End-user 4 - WP5</t>
  </si>
  <si>
    <t>Total Travel Costs</t>
  </si>
  <si>
    <t>Total  Equipment Costs</t>
  </si>
  <si>
    <t xml:space="preserve">Costs per WP </t>
  </si>
  <si>
    <t>Planned Period Start</t>
  </si>
  <si>
    <t>Planned Period End</t>
  </si>
  <si>
    <t>Planned Deployment Period Start</t>
  </si>
  <si>
    <t>Planned Deployment Period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</si>
</sst>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;@"/>
    <numFmt numFmtId="165" formatCode="_(* #,##0.00_);_(* \(#,##0.00\);_(* &quot;-&quot;??_);_(@_)"/>
    <numFmt numFmtId="166" formatCode="_ [$€-413]\ * #,##0.00_ ;_ [$€-413]\ * \-#,##0.00_ ;_ [$€-413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Accounting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/>
    <xf numFmtId="49" fontId="3" fillId="0" borderId="0" xfId="0" applyNumberFormat="1" applyFont="1"/>
    <xf numFmtId="164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" xfId="0" applyNumberFormat="1" applyFont="1" applyFill="1" applyBorder="1" applyAlignment="1"/>
    <xf numFmtId="2" fontId="3" fillId="0" borderId="0" xfId="0" applyNumberFormat="1" applyFont="1" applyBorder="1"/>
    <xf numFmtId="165" fontId="2" fillId="4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165" fontId="2" fillId="0" borderId="0" xfId="0" applyNumberFormat="1" applyFont="1" applyBorder="1" applyAlignment="1"/>
    <xf numFmtId="0" fontId="0" fillId="0" borderId="0" xfId="0" applyBorder="1" applyAlignment="1"/>
    <xf numFmtId="3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0" fontId="4" fillId="0" borderId="0" xfId="0" applyFont="1" applyFill="1"/>
    <xf numFmtId="0" fontId="2" fillId="3" borderId="1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43" fontId="3" fillId="0" borderId="1" xfId="0" applyNumberFormat="1" applyFont="1" applyFill="1" applyBorder="1"/>
    <xf numFmtId="0" fontId="2" fillId="0" borderId="1" xfId="0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/>
    <xf numFmtId="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44" fontId="3" fillId="0" borderId="1" xfId="2" applyFont="1" applyBorder="1"/>
    <xf numFmtId="1" fontId="3" fillId="0" borderId="3" xfId="2" applyNumberFormat="1" applyFont="1" applyBorder="1" applyAlignment="1">
      <alignment horizontal="center"/>
    </xf>
    <xf numFmtId="1" fontId="3" fillId="0" borderId="3" xfId="0" applyNumberFormat="1" applyFont="1" applyBorder="1"/>
    <xf numFmtId="1" fontId="3" fillId="0" borderId="1" xfId="2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4" fontId="3" fillId="0" borderId="3" xfId="2" applyFont="1" applyBorder="1"/>
    <xf numFmtId="44" fontId="3" fillId="0" borderId="5" xfId="2" applyFont="1" applyFill="1" applyBorder="1" applyAlignment="1"/>
    <xf numFmtId="0" fontId="2" fillId="0" borderId="1" xfId="0" applyFont="1" applyFill="1" applyBorder="1" applyAlignment="1"/>
    <xf numFmtId="0" fontId="3" fillId="0" borderId="0" xfId="0" quotePrefix="1" applyFont="1" applyBorder="1"/>
    <xf numFmtId="44" fontId="3" fillId="0" borderId="1" xfId="2" applyFont="1" applyFill="1" applyBorder="1" applyAlignment="1"/>
    <xf numFmtId="44" fontId="3" fillId="0" borderId="1" xfId="2" applyFont="1" applyFill="1" applyBorder="1"/>
    <xf numFmtId="44" fontId="2" fillId="0" borderId="5" xfId="2" applyFont="1" applyFill="1" applyBorder="1" applyAlignment="1"/>
    <xf numFmtId="44" fontId="3" fillId="0" borderId="3" xfId="2" applyFont="1" applyBorder="1" applyAlignment="1"/>
    <xf numFmtId="44" fontId="3" fillId="0" borderId="3" xfId="2" applyFont="1" applyBorder="1" applyAlignment="1">
      <alignment horizontal="left"/>
    </xf>
    <xf numFmtId="0" fontId="9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1" xfId="0" applyNumberFormat="1" applyFont="1" applyBorder="1"/>
    <xf numFmtId="44" fontId="2" fillId="5" borderId="1" xfId="2" applyFont="1" applyFill="1" applyBorder="1"/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wrapText="1"/>
    </xf>
    <xf numFmtId="44" fontId="7" fillId="5" borderId="1" xfId="2" applyFont="1" applyFill="1" applyBorder="1"/>
    <xf numFmtId="166" fontId="2" fillId="5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0" fontId="2" fillId="5" borderId="8" xfId="0" applyFont="1" applyFill="1" applyBorder="1" applyAlignment="1">
      <alignment vertical="top"/>
    </xf>
    <xf numFmtId="166" fontId="5" fillId="0" borderId="0" xfId="0" applyNumberFormat="1" applyFont="1" applyBorder="1"/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0" fontId="11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5" fillId="0" borderId="0" xfId="0" applyNumberFormat="1" applyFont="1" applyBorder="1" applyAlignment="1"/>
    <xf numFmtId="43" fontId="7" fillId="5" borderId="1" xfId="1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4" fontId="3" fillId="0" borderId="0" xfId="2" applyFont="1" applyBorder="1"/>
    <xf numFmtId="44" fontId="3" fillId="0" borderId="0" xfId="2" applyFont="1" applyBorder="1" applyAlignment="1"/>
    <xf numFmtId="1" fontId="3" fillId="0" borderId="0" xfId="2" applyNumberFormat="1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1" fontId="3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44" fontId="3" fillId="0" borderId="0" xfId="2" applyFont="1" applyFill="1" applyBorder="1"/>
    <xf numFmtId="0" fontId="3" fillId="0" borderId="7" xfId="0" applyFont="1" applyFill="1" applyBorder="1" applyAlignment="1"/>
    <xf numFmtId="44" fontId="2" fillId="0" borderId="0" xfId="2" applyFont="1" applyFill="1" applyBorder="1"/>
    <xf numFmtId="0" fontId="3" fillId="0" borderId="0" xfId="0" applyFont="1" applyFill="1" applyBorder="1" applyAlignment="1">
      <alignment horizontal="left"/>
    </xf>
    <xf numFmtId="44" fontId="3" fillId="0" borderId="0" xfId="2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3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3" borderId="6" xfId="0" applyNumberFormat="1" applyFont="1" applyFill="1" applyBorder="1" applyAlignment="1"/>
    <xf numFmtId="2" fontId="3" fillId="0" borderId="13" xfId="0" applyNumberFormat="1" applyFont="1" applyBorder="1"/>
    <xf numFmtId="44" fontId="3" fillId="0" borderId="14" xfId="2" applyFont="1" applyBorder="1"/>
    <xf numFmtId="165" fontId="2" fillId="0" borderId="15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44" fontId="2" fillId="5" borderId="17" xfId="2" applyFont="1" applyFill="1" applyBorder="1"/>
    <xf numFmtId="2" fontId="3" fillId="0" borderId="10" xfId="0" applyNumberFormat="1" applyFont="1" applyBorder="1"/>
    <xf numFmtId="4" fontId="3" fillId="0" borderId="11" xfId="0" applyNumberFormat="1" applyFont="1" applyFill="1" applyBorder="1" applyAlignment="1">
      <alignment horizontal="center"/>
    </xf>
    <xf numFmtId="44" fontId="3" fillId="0" borderId="11" xfId="2" applyFont="1" applyBorder="1"/>
    <xf numFmtId="44" fontId="3" fillId="0" borderId="11" xfId="2" applyFont="1" applyBorder="1" applyAlignment="1"/>
    <xf numFmtId="1" fontId="3" fillId="0" borderId="11" xfId="0" applyNumberFormat="1" applyFont="1" applyBorder="1"/>
    <xf numFmtId="44" fontId="3" fillId="0" borderId="12" xfId="2" applyFont="1" applyBorder="1"/>
    <xf numFmtId="0" fontId="3" fillId="0" borderId="13" xfId="0" applyFont="1" applyBorder="1"/>
    <xf numFmtId="4" fontId="3" fillId="0" borderId="16" xfId="0" applyNumberFormat="1" applyFont="1" applyFill="1" applyBorder="1" applyAlignment="1">
      <alignment horizontal="center"/>
    </xf>
    <xf numFmtId="44" fontId="3" fillId="0" borderId="16" xfId="2" applyFont="1" applyBorder="1"/>
    <xf numFmtId="44" fontId="3" fillId="0" borderId="16" xfId="2" applyFont="1" applyBorder="1" applyAlignment="1"/>
    <xf numFmtId="1" fontId="3" fillId="0" borderId="16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44" fontId="2" fillId="5" borderId="22" xfId="2" applyFont="1" applyFill="1" applyBorder="1"/>
    <xf numFmtId="0" fontId="2" fillId="3" borderId="6" xfId="0" applyNumberFormat="1" applyFont="1" applyFill="1" applyBorder="1"/>
    <xf numFmtId="0" fontId="2" fillId="4" borderId="8" xfId="0" applyFont="1" applyFill="1" applyBorder="1" applyAlignment="1"/>
    <xf numFmtId="0" fontId="2" fillId="4" borderId="23" xfId="0" applyFont="1" applyFill="1" applyBorder="1" applyAlignment="1"/>
    <xf numFmtId="0" fontId="2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/>
    </xf>
    <xf numFmtId="44" fontId="3" fillId="0" borderId="28" xfId="2" applyFont="1" applyFill="1" applyBorder="1"/>
    <xf numFmtId="0" fontId="3" fillId="0" borderId="29" xfId="0" applyFont="1" applyFill="1" applyBorder="1"/>
    <xf numFmtId="44" fontId="2" fillId="0" borderId="15" xfId="2" applyFont="1" applyFill="1" applyBorder="1"/>
    <xf numFmtId="0" fontId="3" fillId="0" borderId="30" xfId="0" applyFont="1" applyFill="1" applyBorder="1" applyAlignment="1"/>
    <xf numFmtId="0" fontId="2" fillId="5" borderId="3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32" xfId="0" applyFont="1" applyFill="1" applyBorder="1" applyAlignment="1"/>
    <xf numFmtId="0" fontId="3" fillId="0" borderId="33" xfId="0" applyFont="1" applyFill="1" applyBorder="1" applyAlignment="1"/>
    <xf numFmtId="44" fontId="3" fillId="0" borderId="33" xfId="2" applyFont="1" applyFill="1" applyBorder="1" applyAlignment="1"/>
    <xf numFmtId="44" fontId="3" fillId="0" borderId="12" xfId="2" applyFont="1" applyFill="1" applyBorder="1"/>
    <xf numFmtId="0" fontId="2" fillId="0" borderId="18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right" wrapText="1"/>
    </xf>
    <xf numFmtId="44" fontId="7" fillId="5" borderId="34" xfId="2" applyFont="1" applyFill="1" applyBorder="1"/>
    <xf numFmtId="0" fontId="3" fillId="0" borderId="35" xfId="0" applyFont="1" applyFill="1" applyBorder="1" applyAlignment="1"/>
    <xf numFmtId="0" fontId="3" fillId="0" borderId="2" xfId="0" applyFont="1" applyFill="1" applyBorder="1" applyAlignment="1"/>
    <xf numFmtId="44" fontId="3" fillId="0" borderId="2" xfId="2" applyFont="1" applyFill="1" applyBorder="1" applyAlignment="1"/>
    <xf numFmtId="0" fontId="2" fillId="5" borderId="36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4" fontId="2" fillId="0" borderId="15" xfId="2" applyFont="1" applyFill="1" applyBorder="1" applyAlignment="1">
      <alignment horizontal="right"/>
    </xf>
    <xf numFmtId="0" fontId="3" fillId="0" borderId="38" xfId="0" applyFont="1" applyFill="1" applyBorder="1" applyAlignment="1"/>
    <xf numFmtId="44" fontId="3" fillId="0" borderId="30" xfId="2" applyFont="1" applyFill="1" applyBorder="1" applyAlignment="1"/>
    <xf numFmtId="0" fontId="3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3" fontId="3" fillId="0" borderId="28" xfId="0" applyNumberFormat="1" applyFont="1" applyFill="1" applyBorder="1"/>
    <xf numFmtId="0" fontId="3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40" xfId="0" applyFont="1" applyFill="1" applyBorder="1" applyAlignment="1">
      <alignment horizontal="right" wrapText="1"/>
    </xf>
    <xf numFmtId="0" fontId="2" fillId="0" borderId="30" xfId="0" applyFont="1" applyFill="1" applyBorder="1" applyAlignment="1">
      <alignment horizontal="right" wrapText="1"/>
    </xf>
    <xf numFmtId="43" fontId="7" fillId="5" borderId="17" xfId="1" applyNumberFormat="1" applyFont="1" applyFill="1" applyBorder="1"/>
    <xf numFmtId="49" fontId="3" fillId="0" borderId="41" xfId="0" applyNumberFormat="1" applyFont="1" applyFill="1" applyBorder="1" applyAlignment="1">
      <alignment wrapText="1"/>
    </xf>
    <xf numFmtId="43" fontId="3" fillId="0" borderId="3" xfId="0" applyNumberFormat="1" applyFont="1" applyFill="1" applyBorder="1"/>
    <xf numFmtId="9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2" fillId="5" borderId="18" xfId="0" applyFont="1" applyFill="1" applyBorder="1" applyAlignment="1">
      <alignment vertical="top"/>
    </xf>
    <xf numFmtId="0" fontId="2" fillId="5" borderId="37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34" xfId="0" applyFont="1" applyFill="1" applyBorder="1" applyAlignment="1">
      <alignment vertical="top" wrapText="1"/>
    </xf>
    <xf numFmtId="0" fontId="3" fillId="0" borderId="13" xfId="0" applyFont="1" applyFill="1" applyBorder="1"/>
    <xf numFmtId="0" fontId="2" fillId="0" borderId="13" xfId="0" applyFont="1" applyFill="1" applyBorder="1"/>
    <xf numFmtId="0" fontId="5" fillId="0" borderId="30" xfId="0" applyFont="1" applyFill="1" applyBorder="1" applyAlignment="1">
      <alignment horizontal="right"/>
    </xf>
    <xf numFmtId="0" fontId="5" fillId="0" borderId="42" xfId="0" applyFont="1" applyFill="1" applyBorder="1" applyAlignment="1">
      <alignment horizontal="right"/>
    </xf>
    <xf numFmtId="44" fontId="7" fillId="5" borderId="17" xfId="2" applyFont="1" applyFill="1" applyBorder="1"/>
    <xf numFmtId="0" fontId="3" fillId="0" borderId="41" xfId="0" applyFont="1" applyFill="1" applyBorder="1" applyAlignment="1">
      <alignment horizontal="left"/>
    </xf>
    <xf numFmtId="44" fontId="3" fillId="0" borderId="3" xfId="2" applyFont="1" applyFill="1" applyBorder="1" applyAlignment="1"/>
    <xf numFmtId="44" fontId="3" fillId="0" borderId="14" xfId="2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3" fillId="0" borderId="43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164" fontId="4" fillId="0" borderId="28" xfId="0" applyNumberFormat="1" applyFont="1" applyFill="1" applyBorder="1" applyAlignment="1"/>
    <xf numFmtId="0" fontId="2" fillId="2" borderId="15" xfId="0" applyFont="1" applyFill="1" applyBorder="1"/>
    <xf numFmtId="0" fontId="3" fillId="0" borderId="16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6" fontId="3" fillId="0" borderId="12" xfId="0" applyNumberFormat="1" applyFont="1" applyBorder="1"/>
    <xf numFmtId="0" fontId="3" fillId="0" borderId="39" xfId="0" applyFont="1" applyBorder="1" applyAlignment="1">
      <alignment horizontal="left"/>
    </xf>
    <xf numFmtId="166" fontId="3" fillId="0" borderId="28" xfId="0" applyNumberFormat="1" applyFont="1" applyBorder="1"/>
    <xf numFmtId="0" fontId="3" fillId="0" borderId="3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166" fontId="2" fillId="5" borderId="17" xfId="0" applyNumberFormat="1" applyFont="1" applyFill="1" applyBorder="1"/>
    <xf numFmtId="2" fontId="3" fillId="0" borderId="41" xfId="0" applyNumberFormat="1" applyFont="1" applyBorder="1"/>
    <xf numFmtId="4" fontId="3" fillId="0" borderId="3" xfId="0" applyNumberFormat="1" applyFont="1" applyFill="1" applyBorder="1" applyAlignment="1">
      <alignment horizontal="center"/>
    </xf>
    <xf numFmtId="165" fontId="2" fillId="4" borderId="36" xfId="0" applyNumberFormat="1" applyFont="1" applyFill="1" applyBorder="1" applyAlignment="1">
      <alignment horizontal="center" vertical="top"/>
    </xf>
    <xf numFmtId="0" fontId="2" fillId="4" borderId="37" xfId="0" applyNumberFormat="1" applyFont="1" applyFill="1" applyBorder="1" applyAlignment="1">
      <alignment horizontal="center" vertical="top" wrapText="1"/>
    </xf>
    <xf numFmtId="165" fontId="2" fillId="4" borderId="37" xfId="0" applyNumberFormat="1" applyFont="1" applyFill="1" applyBorder="1" applyAlignment="1">
      <alignment horizontal="center" vertical="top" wrapText="1"/>
    </xf>
    <xf numFmtId="165" fontId="2" fillId="4" borderId="34" xfId="0" applyNumberFormat="1" applyFont="1" applyFill="1" applyBorder="1" applyAlignment="1">
      <alignment horizontal="center" vertical="top" wrapText="1"/>
    </xf>
    <xf numFmtId="0" fontId="3" fillId="0" borderId="32" xfId="0" applyFont="1" applyFill="1" applyBorder="1" applyAlignment="1"/>
    <xf numFmtId="0" fontId="3" fillId="0" borderId="44" xfId="0" applyFont="1" applyFill="1" applyBorder="1" applyAlignment="1"/>
    <xf numFmtId="0" fontId="3" fillId="0" borderId="38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 wrapText="1"/>
    </xf>
    <xf numFmtId="2" fontId="3" fillId="0" borderId="4" xfId="0" applyNumberFormat="1" applyFont="1" applyBorder="1"/>
    <xf numFmtId="0" fontId="2" fillId="0" borderId="2" xfId="0" applyFont="1" applyFill="1" applyBorder="1" applyAlignment="1">
      <alignment horizontal="right" wrapText="1"/>
    </xf>
    <xf numFmtId="43" fontId="3" fillId="0" borderId="4" xfId="0" applyNumberFormat="1" applyFont="1" applyFill="1" applyBorder="1"/>
    <xf numFmtId="9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43" fontId="12" fillId="0" borderId="4" xfId="0" applyNumberFormat="1" applyFont="1" applyFill="1" applyBorder="1"/>
    <xf numFmtId="9" fontId="12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vertical="top" wrapText="1"/>
    </xf>
    <xf numFmtId="43" fontId="3" fillId="0" borderId="35" xfId="0" applyNumberFormat="1" applyFont="1" applyFill="1" applyBorder="1"/>
    <xf numFmtId="9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0" fontId="2" fillId="4" borderId="7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vertical="top"/>
    </xf>
    <xf numFmtId="43" fontId="3" fillId="0" borderId="1" xfId="0" applyNumberFormat="1" applyFont="1" applyFill="1" applyBorder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17</xdr:row>
      <xdr:rowOff>215900</xdr:rowOff>
    </xdr:from>
    <xdr:to>
      <xdr:col>13</xdr:col>
      <xdr:colOff>673100</xdr:colOff>
      <xdr:row>24</xdr:row>
      <xdr:rowOff>101600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A954C7A-AAC5-464F-8773-B1652EB0AD75}"/>
            </a:ext>
          </a:extLst>
        </xdr:cNvPr>
        <xdr:cNvSpPr/>
      </xdr:nvSpPr>
      <xdr:spPr>
        <a:xfrm>
          <a:off x="9537700" y="3073400"/>
          <a:ext cx="4013200" cy="1219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Please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note that if you filll in the cost calculations for each different sheet, the total budget will be calculated automatically. So, you can start the budget estimation on sheet 2 of this document. Please double-check the total budget calculation and add a description before submission. 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103"/>
  <sheetViews>
    <sheetView zoomScaleNormal="100" workbookViewId="0">
      <selection activeCell="B9" sqref="B9"/>
    </sheetView>
  </sheetViews>
  <sheetFormatPr baseColWidth="10" defaultColWidth="11.6640625" defaultRowHeight="11" x14ac:dyDescent="0.15"/>
  <cols>
    <col min="1" max="1" width="2.6640625" style="3" customWidth="1"/>
    <col min="2" max="2" width="30.1640625" style="2" bestFit="1" customWidth="1"/>
    <col min="3" max="4" width="13.6640625" style="2" customWidth="1"/>
    <col min="5" max="5" width="17" style="2" customWidth="1"/>
    <col min="6" max="6" width="13.6640625" style="2" customWidth="1"/>
    <col min="7" max="7" width="23.6640625" style="2" customWidth="1"/>
    <col min="8" max="8" width="16.5" style="2" customWidth="1"/>
    <col min="9" max="9" width="15.83203125" style="3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0" x14ac:dyDescent="0.15">
      <c r="B1" s="1"/>
      <c r="C1" s="1"/>
    </row>
    <row r="2" spans="2:10" ht="15" customHeight="1" x14ac:dyDescent="0.15">
      <c r="B2" s="4" t="s">
        <v>29</v>
      </c>
      <c r="C2" s="113"/>
      <c r="D2" s="114"/>
      <c r="F2" s="111" t="str">
        <f>B17</f>
        <v>Direct personnel costs</v>
      </c>
      <c r="G2" s="111"/>
      <c r="H2" s="58">
        <f>G32</f>
        <v>90697.674418604642</v>
      </c>
    </row>
    <row r="3" spans="2:10" ht="15" customHeight="1" x14ac:dyDescent="0.15">
      <c r="B3" s="4" t="s">
        <v>30</v>
      </c>
      <c r="C3" s="105"/>
      <c r="D3" s="106"/>
      <c r="F3" s="65" t="str">
        <f>C36</f>
        <v>Other goods and services</v>
      </c>
      <c r="G3" s="66"/>
      <c r="H3" s="58">
        <f>G51</f>
        <v>5000</v>
      </c>
    </row>
    <row r="4" spans="2:10" ht="15" customHeight="1" x14ac:dyDescent="0.15">
      <c r="B4" s="4" t="s">
        <v>31</v>
      </c>
      <c r="C4" s="105"/>
      <c r="D4" s="106"/>
      <c r="F4" s="107" t="str">
        <f>C53</f>
        <v>Travel</v>
      </c>
      <c r="G4" s="108"/>
      <c r="H4" s="58">
        <f>G68</f>
        <v>13000</v>
      </c>
    </row>
    <row r="5" spans="2:10" ht="15" customHeight="1" x14ac:dyDescent="0.15">
      <c r="B5" s="4" t="s">
        <v>32</v>
      </c>
      <c r="C5" s="73"/>
      <c r="D5" s="74"/>
      <c r="F5" s="107" t="str">
        <f>C72</f>
        <v>Equipment</v>
      </c>
      <c r="G5" s="108"/>
      <c r="H5" s="58">
        <f>G79</f>
        <v>8750</v>
      </c>
      <c r="J5" s="67"/>
    </row>
    <row r="6" spans="2:10" ht="15" customHeight="1" x14ac:dyDescent="0.15">
      <c r="B6" s="4" t="s">
        <v>37</v>
      </c>
      <c r="C6" s="105"/>
      <c r="D6" s="106"/>
      <c r="E6" s="5"/>
      <c r="F6" s="111" t="str">
        <f>C83</f>
        <v>Subcontracting</v>
      </c>
      <c r="G6" s="111"/>
      <c r="H6" s="58">
        <f>G90</f>
        <v>37500</v>
      </c>
      <c r="I6" s="69" t="s">
        <v>38</v>
      </c>
      <c r="J6" s="69">
        <v>37500</v>
      </c>
    </row>
    <row r="7" spans="2:10" ht="15.75" customHeight="1" x14ac:dyDescent="0.15">
      <c r="B7" s="4" t="s">
        <v>22</v>
      </c>
      <c r="C7" s="115" t="s">
        <v>40</v>
      </c>
      <c r="D7" s="116"/>
      <c r="E7" s="5"/>
      <c r="F7" s="111" t="s">
        <v>12</v>
      </c>
      <c r="G7" s="111"/>
      <c r="H7" s="58">
        <f>('Cost calc. WP1 Depl. Prep.'!H8+'Cost calc. WP2 -Deployment 1'!H8+'Cost calc. WP3 -Deployment 2'!H8+'Cost calc. WP4 -Deployment 3'!H8+'Cost calc. WP5 - Deployment 4'!H8)</f>
        <v>13408.430232558139</v>
      </c>
    </row>
    <row r="8" spans="2:10" ht="17.25" customHeight="1" x14ac:dyDescent="0.15">
      <c r="B8" s="4" t="s">
        <v>158</v>
      </c>
      <c r="C8" s="6"/>
      <c r="D8" s="7"/>
      <c r="E8" s="8"/>
      <c r="F8" s="112" t="s">
        <v>23</v>
      </c>
      <c r="G8" s="112"/>
      <c r="H8" s="64">
        <f>SUM(H2:H7)</f>
        <v>168356.10465116278</v>
      </c>
    </row>
    <row r="9" spans="2:10" ht="15" customHeight="1" x14ac:dyDescent="0.15">
      <c r="B9" s="4" t="s">
        <v>159</v>
      </c>
      <c r="C9" s="6"/>
      <c r="D9" s="7"/>
      <c r="E9" s="8"/>
      <c r="F9" s="3"/>
      <c r="G9" s="3"/>
      <c r="H9" s="3"/>
    </row>
    <row r="10" spans="2:10" ht="15" customHeight="1" x14ac:dyDescent="0.15">
      <c r="B10" s="4" t="s">
        <v>0</v>
      </c>
      <c r="C10" s="117" t="s">
        <v>1</v>
      </c>
      <c r="D10" s="114"/>
      <c r="E10" s="9"/>
      <c r="F10" s="3"/>
      <c r="G10" s="3"/>
      <c r="H10" s="3"/>
    </row>
    <row r="11" spans="2:10" x14ac:dyDescent="0.15">
      <c r="F11" s="3"/>
      <c r="G11" s="3"/>
      <c r="H11" s="3"/>
    </row>
    <row r="12" spans="2:10" x14ac:dyDescent="0.15">
      <c r="B12" s="24" t="s">
        <v>13</v>
      </c>
      <c r="C12" s="109">
        <v>250000</v>
      </c>
      <c r="D12" s="110"/>
      <c r="F12" s="9"/>
      <c r="G12" s="57"/>
      <c r="H12" s="56"/>
    </row>
    <row r="13" spans="2:10" x14ac:dyDescent="0.15">
      <c r="B13" s="24" t="s">
        <v>14</v>
      </c>
      <c r="C13" s="109">
        <f>H8</f>
        <v>168356.10465116278</v>
      </c>
      <c r="D13" s="110"/>
      <c r="F13" s="104"/>
      <c r="G13" s="104"/>
      <c r="H13" s="56"/>
    </row>
    <row r="14" spans="2:10" x14ac:dyDescent="0.15">
      <c r="F14" s="104"/>
      <c r="G14" s="104"/>
      <c r="H14" s="56"/>
    </row>
    <row r="15" spans="2:10" ht="11" customHeight="1" x14ac:dyDescent="0.15"/>
    <row r="16" spans="2:10" ht="11" customHeight="1" x14ac:dyDescent="0.15">
      <c r="E16" s="3"/>
      <c r="F16" s="3"/>
      <c r="G16" s="3"/>
      <c r="H16" s="3"/>
    </row>
    <row r="17" spans="1:243" ht="11" customHeight="1" x14ac:dyDescent="0.15">
      <c r="B17" s="10" t="s">
        <v>18</v>
      </c>
      <c r="C17" s="3"/>
      <c r="D17" s="3"/>
      <c r="E17" s="11"/>
      <c r="F17" s="3"/>
      <c r="G17" s="3"/>
      <c r="H17" s="3"/>
    </row>
    <row r="18" spans="1:243" ht="39.75" customHeight="1" x14ac:dyDescent="0.15">
      <c r="B18" s="12" t="s">
        <v>150</v>
      </c>
      <c r="C18" s="247"/>
      <c r="D18" s="248"/>
      <c r="E18" s="248"/>
      <c r="F18" s="249"/>
      <c r="G18" s="13" t="s">
        <v>19</v>
      </c>
      <c r="H18" s="3"/>
    </row>
    <row r="19" spans="1:243" ht="11" customHeight="1" x14ac:dyDescent="0.15">
      <c r="B19" s="14" t="s">
        <v>140</v>
      </c>
      <c r="C19" s="26"/>
      <c r="D19" s="27"/>
      <c r="E19" s="27"/>
      <c r="F19" s="47"/>
      <c r="G19" s="46">
        <f>('Cost calc. WP1 Depl. Prep.'!G22)</f>
        <v>6976.7441860465115</v>
      </c>
      <c r="H19" s="3"/>
    </row>
    <row r="20" spans="1:243" ht="11" customHeight="1" x14ac:dyDescent="0.15">
      <c r="B20" s="14" t="s">
        <v>141</v>
      </c>
      <c r="C20" s="26"/>
      <c r="D20" s="27"/>
      <c r="E20" s="27"/>
      <c r="F20" s="47"/>
      <c r="G20" s="46">
        <f>('Cost calc. WP2 -Deployment 1'!G22)</f>
        <v>6976.7441860465115</v>
      </c>
      <c r="H20" s="3"/>
    </row>
    <row r="21" spans="1:243" ht="11" customHeight="1" x14ac:dyDescent="0.15">
      <c r="B21" s="14" t="s">
        <v>142</v>
      </c>
      <c r="C21" s="26"/>
      <c r="D21" s="27"/>
      <c r="E21" s="27"/>
      <c r="F21" s="47"/>
      <c r="G21" s="46">
        <f>('Cost calc. WP3 -Deployment 2'!G22)</f>
        <v>6976.7441860465115</v>
      </c>
      <c r="H21" s="3"/>
    </row>
    <row r="22" spans="1:243" ht="11" customHeight="1" x14ac:dyDescent="0.15">
      <c r="B22" s="14" t="s">
        <v>143</v>
      </c>
      <c r="C22" s="26"/>
      <c r="D22" s="27"/>
      <c r="E22" s="27"/>
      <c r="F22" s="47"/>
      <c r="G22" s="46">
        <f>('Cost calc. WP4 -Deployment 3'!G22)</f>
        <v>6976.7441860465115</v>
      </c>
      <c r="H22" s="3"/>
    </row>
    <row r="23" spans="1:243" ht="11" customHeight="1" x14ac:dyDescent="0.15">
      <c r="B23" s="14" t="s">
        <v>144</v>
      </c>
      <c r="C23" s="26"/>
      <c r="D23" s="27"/>
      <c r="E23" s="27"/>
      <c r="F23" s="47"/>
      <c r="G23" s="46">
        <f>('Cost calc. WP5 - Deployment 4'!G22)</f>
        <v>6976.7441860465115</v>
      </c>
      <c r="H23" s="3"/>
    </row>
    <row r="24" spans="1:243" ht="11" customHeight="1" x14ac:dyDescent="0.15">
      <c r="B24" s="14" t="s">
        <v>145</v>
      </c>
      <c r="C24" s="26"/>
      <c r="D24" s="27"/>
      <c r="E24" s="27"/>
      <c r="F24" s="47"/>
      <c r="G24" s="46">
        <f>('Cost calc. WP1 Depl. Prep.'!G32)</f>
        <v>6976.7441860465115</v>
      </c>
      <c r="H24" s="3"/>
    </row>
    <row r="25" spans="1:243" ht="11" customHeight="1" x14ac:dyDescent="0.15">
      <c r="B25" s="14" t="s">
        <v>146</v>
      </c>
      <c r="C25" s="26"/>
      <c r="D25" s="27"/>
      <c r="E25" s="27"/>
      <c r="F25" s="47"/>
      <c r="G25" s="46">
        <f>('Cost calc. WP2 -Deployment 1'!G32)</f>
        <v>6976.7441860465115</v>
      </c>
      <c r="H25" s="3"/>
    </row>
    <row r="26" spans="1:243" ht="11" customHeight="1" x14ac:dyDescent="0.15">
      <c r="B26" s="14" t="s">
        <v>147</v>
      </c>
      <c r="C26" s="26"/>
      <c r="D26" s="27"/>
      <c r="E26" s="27"/>
      <c r="F26" s="47"/>
      <c r="G26" s="46">
        <f>('Cost calc. WP1 Depl. Prep.'!G39)</f>
        <v>6976.7441860465115</v>
      </c>
      <c r="H26" s="3"/>
    </row>
    <row r="27" spans="1:243" ht="11" customHeight="1" x14ac:dyDescent="0.15">
      <c r="B27" s="14" t="s">
        <v>148</v>
      </c>
      <c r="C27" s="26"/>
      <c r="D27" s="27"/>
      <c r="E27" s="27"/>
      <c r="F27" s="47"/>
      <c r="G27" s="46">
        <f>('Cost calc. WP3 -Deployment 2'!G32)</f>
        <v>6976.7441860465115</v>
      </c>
      <c r="H27" s="3"/>
    </row>
    <row r="28" spans="1:243" ht="11" customHeight="1" x14ac:dyDescent="0.15">
      <c r="B28" s="14" t="s">
        <v>151</v>
      </c>
      <c r="C28" s="26"/>
      <c r="D28" s="27"/>
      <c r="E28" s="27"/>
      <c r="F28" s="47"/>
      <c r="G28" s="46">
        <f>('Cost calc. WP1 Depl. Prep.'!G46)</f>
        <v>6976.7441860465115</v>
      </c>
      <c r="H28" s="3"/>
    </row>
    <row r="29" spans="1:243" ht="11" customHeight="1" x14ac:dyDescent="0.15">
      <c r="B29" s="14" t="s">
        <v>152</v>
      </c>
      <c r="C29" s="26"/>
      <c r="D29" s="27"/>
      <c r="E29" s="27"/>
      <c r="F29" s="47"/>
      <c r="G29" s="46">
        <f>('Cost calc. WP4 -Deployment 3'!G32)</f>
        <v>6976.7441860465115</v>
      </c>
      <c r="H29" s="3"/>
    </row>
    <row r="30" spans="1:243" ht="11" customHeight="1" x14ac:dyDescent="0.15">
      <c r="B30" s="14" t="s">
        <v>153</v>
      </c>
      <c r="C30" s="26"/>
      <c r="D30" s="27"/>
      <c r="E30" s="27"/>
      <c r="F30" s="47"/>
      <c r="G30" s="46">
        <f>('Cost calc. WP1 Depl. Prep.'!G53)</f>
        <v>6976.7441860465115</v>
      </c>
      <c r="H30" s="3"/>
    </row>
    <row r="31" spans="1:243" ht="11" customHeight="1" x14ac:dyDescent="0.15">
      <c r="B31" s="14" t="s">
        <v>154</v>
      </c>
      <c r="C31" s="26"/>
      <c r="D31" s="27"/>
      <c r="E31" s="27"/>
      <c r="F31" s="47"/>
      <c r="G31" s="46">
        <f>('Cost calc. WP5 - Deployment 4'!G32)</f>
        <v>6976.7441860465115</v>
      </c>
      <c r="H31" s="3"/>
    </row>
    <row r="32" spans="1:243" ht="11" customHeight="1" x14ac:dyDescent="0.15">
      <c r="A32" s="21"/>
      <c r="B32" s="70" t="s">
        <v>20</v>
      </c>
      <c r="C32" s="71"/>
      <c r="D32" s="71"/>
      <c r="E32" s="71"/>
      <c r="F32" s="72"/>
      <c r="G32" s="59">
        <f>SUM(G19:G31)</f>
        <v>90697.674418604642</v>
      </c>
      <c r="H32" s="24"/>
      <c r="I32" s="2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</row>
    <row r="33" spans="1:242" ht="15" x14ac:dyDescent="0.2">
      <c r="A33" s="21"/>
      <c r="B33" s="15"/>
      <c r="C33" s="16"/>
      <c r="D33" s="16"/>
      <c r="E33" s="16"/>
      <c r="F33" s="16"/>
      <c r="G33" s="17"/>
      <c r="H33" s="18"/>
      <c r="I33" s="25"/>
      <c r="J33" s="2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</row>
    <row r="34" spans="1:242" ht="11" customHeight="1" x14ac:dyDescent="0.2">
      <c r="A34" s="21"/>
      <c r="B34" s="15"/>
      <c r="C34" s="16"/>
      <c r="D34" s="16"/>
      <c r="E34" s="16"/>
      <c r="F34" s="16"/>
      <c r="G34" s="17"/>
      <c r="H34" s="18"/>
      <c r="I34" s="25"/>
      <c r="J34" s="25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</row>
    <row r="35" spans="1:242" ht="11" customHeight="1" x14ac:dyDescent="0.2">
      <c r="A35" s="21"/>
      <c r="B35" s="15"/>
      <c r="C35" s="16"/>
      <c r="D35" s="16"/>
      <c r="E35" s="16"/>
      <c r="F35" s="16"/>
      <c r="G35" s="17"/>
      <c r="H35" s="18"/>
      <c r="I35" s="25"/>
      <c r="J35" s="25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</row>
    <row r="36" spans="1:242" ht="11" customHeight="1" x14ac:dyDescent="0.15">
      <c r="A36" s="21"/>
      <c r="B36" s="22" t="s">
        <v>6</v>
      </c>
      <c r="C36" s="141" t="s">
        <v>10</v>
      </c>
      <c r="D36" s="142"/>
      <c r="E36" s="37"/>
      <c r="F36" s="38"/>
      <c r="G36" s="39"/>
      <c r="H36" s="37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2" ht="11" customHeight="1" x14ac:dyDescent="0.15">
      <c r="A37" s="21"/>
      <c r="B37" s="61" t="s">
        <v>149</v>
      </c>
      <c r="C37" s="229" t="s">
        <v>5</v>
      </c>
      <c r="D37" s="230"/>
      <c r="E37" s="230"/>
      <c r="F37" s="231"/>
      <c r="G37" s="62" t="s">
        <v>25</v>
      </c>
      <c r="H37" s="25"/>
      <c r="I37" s="25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</row>
    <row r="38" spans="1:242" ht="11" customHeight="1" x14ac:dyDescent="0.15">
      <c r="A38" s="21"/>
      <c r="B38" s="14" t="s">
        <v>140</v>
      </c>
      <c r="C38" s="162" t="s">
        <v>21</v>
      </c>
      <c r="D38" s="163"/>
      <c r="E38" s="163"/>
      <c r="F38" s="164"/>
      <c r="G38" s="51">
        <f>('Cost calc. WP1 Depl. Prep.'!G67)</f>
        <v>1000</v>
      </c>
      <c r="H38" s="25"/>
      <c r="I38" s="25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</row>
    <row r="39" spans="1:242" ht="11" customHeight="1" x14ac:dyDescent="0.15">
      <c r="A39" s="21"/>
      <c r="B39" s="14" t="s">
        <v>141</v>
      </c>
      <c r="C39" s="26"/>
      <c r="D39" s="27"/>
      <c r="E39" s="27"/>
      <c r="F39" s="47"/>
      <c r="G39" s="51">
        <f>('Cost calc. WP2 -Deployment 1'!G47)</f>
        <v>1000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2" ht="11" customHeight="1" x14ac:dyDescent="0.15">
      <c r="A40" s="21"/>
      <c r="B40" s="14" t="s">
        <v>142</v>
      </c>
      <c r="C40" s="26"/>
      <c r="D40" s="27"/>
      <c r="E40" s="27"/>
      <c r="F40" s="47"/>
      <c r="G40" s="51">
        <f>('Cost calc. WP3 -Deployment 2'!G47)</f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2" ht="11" customHeight="1" x14ac:dyDescent="0.15">
      <c r="A41" s="21"/>
      <c r="B41" s="14" t="s">
        <v>143</v>
      </c>
      <c r="C41" s="26"/>
      <c r="D41" s="27"/>
      <c r="E41" s="27"/>
      <c r="F41" s="47"/>
      <c r="G41" s="51">
        <f>('Cost calc. WP4 -Deployment 3'!G47)</f>
        <v>1000</v>
      </c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2" ht="11" customHeight="1" x14ac:dyDescent="0.15">
      <c r="A42" s="21"/>
      <c r="B42" s="14" t="s">
        <v>144</v>
      </c>
      <c r="C42" s="26"/>
      <c r="D42" s="27"/>
      <c r="E42" s="27"/>
      <c r="F42" s="47"/>
      <c r="G42" s="51">
        <f>('Cost calc. WP5 - Deployment 4'!G47)</f>
        <v>1000</v>
      </c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2" ht="11" customHeight="1" x14ac:dyDescent="0.15">
      <c r="A43" s="21"/>
      <c r="B43" s="14" t="s">
        <v>145</v>
      </c>
      <c r="C43" s="26"/>
      <c r="D43" s="27"/>
      <c r="E43" s="27"/>
      <c r="F43" s="47"/>
      <c r="G43" s="51">
        <f>('Cost calc. WP1 Depl. Prep.'!G74)</f>
        <v>0</v>
      </c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2" ht="11" customHeight="1" x14ac:dyDescent="0.15">
      <c r="A44" s="21"/>
      <c r="B44" s="14" t="s">
        <v>146</v>
      </c>
      <c r="C44" s="26"/>
      <c r="D44" s="27"/>
      <c r="E44" s="27"/>
      <c r="F44" s="47"/>
      <c r="G44" s="51">
        <f>('Cost calc. WP2 -Deployment 1'!G54)</f>
        <v>0</v>
      </c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2" ht="11" customHeight="1" x14ac:dyDescent="0.15">
      <c r="A45" s="21"/>
      <c r="B45" s="14" t="s">
        <v>147</v>
      </c>
      <c r="C45" s="26"/>
      <c r="D45" s="27"/>
      <c r="E45" s="27"/>
      <c r="F45" s="47"/>
      <c r="G45" s="51">
        <f>('Cost calc. WP1 Depl. Prep.'!G81)</f>
        <v>0</v>
      </c>
      <c r="H45" s="25"/>
      <c r="I45" s="25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</row>
    <row r="46" spans="1:242" ht="11" customHeight="1" x14ac:dyDescent="0.15">
      <c r="A46" s="21"/>
      <c r="B46" s="14" t="s">
        <v>148</v>
      </c>
      <c r="C46" s="26"/>
      <c r="D46" s="27"/>
      <c r="E46" s="27"/>
      <c r="F46" s="47"/>
      <c r="G46" s="51">
        <f>('Cost calc. WP3 -Deployment 2'!G54)</f>
        <v>0</v>
      </c>
      <c r="H46" s="25"/>
      <c r="I46" s="2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</row>
    <row r="47" spans="1:242" ht="11" customHeight="1" x14ac:dyDescent="0.15">
      <c r="A47" s="21"/>
      <c r="B47" s="14" t="s">
        <v>151</v>
      </c>
      <c r="C47" s="26"/>
      <c r="D47" s="27"/>
      <c r="E47" s="27"/>
      <c r="F47" s="47"/>
      <c r="G47" s="51">
        <f>('Cost calc. WP1 Depl. Prep.'!G88)</f>
        <v>0</v>
      </c>
      <c r="H47" s="25"/>
      <c r="I47" s="25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</row>
    <row r="48" spans="1:242" ht="11" customHeight="1" x14ac:dyDescent="0.15">
      <c r="B48" s="14" t="s">
        <v>152</v>
      </c>
      <c r="C48" s="26"/>
      <c r="D48" s="27"/>
      <c r="E48" s="27"/>
      <c r="F48" s="47"/>
      <c r="G48" s="51">
        <f>('Cost calc. WP4 -Deployment 3'!G54)</f>
        <v>0</v>
      </c>
      <c r="H48" s="3"/>
    </row>
    <row r="49" spans="1:243" ht="11" customHeight="1" x14ac:dyDescent="0.15">
      <c r="A49" s="21"/>
      <c r="B49" s="14" t="s">
        <v>153</v>
      </c>
      <c r="C49" s="26"/>
      <c r="D49" s="27"/>
      <c r="E49" s="27"/>
      <c r="F49" s="27"/>
      <c r="G49" s="51">
        <f>('Cost calc. WP1 Depl. Prep.'!G95)</f>
        <v>0</v>
      </c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x14ac:dyDescent="0.15">
      <c r="A50" s="21"/>
      <c r="B50" s="14" t="s">
        <v>154</v>
      </c>
      <c r="C50" s="30"/>
      <c r="D50" s="31"/>
      <c r="E50" s="31"/>
      <c r="F50" s="31"/>
      <c r="G50" s="51">
        <f>('Cost calc. WP5 - Deployment 4'!G54)</f>
        <v>0</v>
      </c>
      <c r="H50" s="25"/>
      <c r="I50" s="2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</row>
    <row r="51" spans="1:243" ht="11" customHeight="1" x14ac:dyDescent="0.15">
      <c r="A51" s="21"/>
      <c r="B51" s="75" t="s">
        <v>11</v>
      </c>
      <c r="C51" s="76"/>
      <c r="D51" s="76"/>
      <c r="E51" s="76"/>
      <c r="F51" s="77"/>
      <c r="G51" s="63">
        <f>SUM(G38:G50)</f>
        <v>5000</v>
      </c>
      <c r="H51" s="25"/>
      <c r="I51" s="25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</row>
    <row r="52" spans="1:243" ht="11" customHeight="1" x14ac:dyDescent="0.2">
      <c r="A52" s="21"/>
      <c r="B52" s="15"/>
      <c r="C52" s="16"/>
      <c r="D52" s="16"/>
      <c r="E52" s="16"/>
      <c r="F52" s="16"/>
      <c r="G52" s="18"/>
      <c r="H52" s="25"/>
      <c r="I52" s="25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</row>
    <row r="53" spans="1:243" ht="11" customHeight="1" x14ac:dyDescent="0.15">
      <c r="A53" s="21"/>
      <c r="B53" s="22" t="s">
        <v>6</v>
      </c>
      <c r="C53" s="141" t="s">
        <v>9</v>
      </c>
      <c r="D53" s="142"/>
      <c r="E53" s="37"/>
      <c r="F53" s="38"/>
      <c r="G53" s="37"/>
      <c r="H53" s="25"/>
      <c r="I53" s="25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</row>
    <row r="54" spans="1:243" ht="11" customHeight="1" x14ac:dyDescent="0.15">
      <c r="A54" s="21"/>
      <c r="B54" s="60" t="s">
        <v>157</v>
      </c>
      <c r="C54" s="229" t="s">
        <v>5</v>
      </c>
      <c r="D54" s="230"/>
      <c r="E54" s="230"/>
      <c r="F54" s="231"/>
      <c r="G54" s="62" t="s">
        <v>25</v>
      </c>
      <c r="H54" s="25"/>
      <c r="I54" s="25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</row>
    <row r="55" spans="1:243" ht="11" customHeight="1" x14ac:dyDescent="0.15">
      <c r="A55" s="21"/>
      <c r="B55" s="14" t="s">
        <v>140</v>
      </c>
      <c r="C55" s="162" t="s">
        <v>21</v>
      </c>
      <c r="D55" s="163"/>
      <c r="E55" s="163"/>
      <c r="F55" s="164"/>
      <c r="G55" s="51">
        <f>('Cost calc. WP1 Depl. Prep.'!G107)</f>
        <v>1000</v>
      </c>
      <c r="H55" s="25"/>
      <c r="I55" s="25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</row>
    <row r="56" spans="1:243" ht="11" customHeight="1" x14ac:dyDescent="0.15">
      <c r="A56" s="21"/>
      <c r="B56" s="14" t="s">
        <v>141</v>
      </c>
      <c r="C56" s="26"/>
      <c r="D56" s="27"/>
      <c r="E56" s="27"/>
      <c r="F56" s="47"/>
      <c r="G56" s="51">
        <f>('Cost calc. WP2 -Deployment 1'!G67)</f>
        <v>1000</v>
      </c>
      <c r="H56" s="25"/>
      <c r="I56" s="25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</row>
    <row r="57" spans="1:243" ht="11" customHeight="1" x14ac:dyDescent="0.15">
      <c r="A57" s="21"/>
      <c r="B57" s="14" t="s">
        <v>142</v>
      </c>
      <c r="C57" s="26"/>
      <c r="D57" s="27"/>
      <c r="E57" s="27"/>
      <c r="F57" s="47"/>
      <c r="G57" s="51">
        <f>('Cost calc. WP3 -Deployment 2'!G67)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4" t="s">
        <v>143</v>
      </c>
      <c r="C58" s="26"/>
      <c r="D58" s="27"/>
      <c r="E58" s="27"/>
      <c r="F58" s="47"/>
      <c r="G58" s="51">
        <f>('Cost calc. WP4 -Deployment 3'!G67)</f>
        <v>1000</v>
      </c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15">
      <c r="A59" s="21"/>
      <c r="B59" s="14" t="s">
        <v>144</v>
      </c>
      <c r="C59" s="26"/>
      <c r="D59" s="27"/>
      <c r="E59" s="27"/>
      <c r="F59" s="47"/>
      <c r="G59" s="51">
        <f>('Cost calc. WP5 - Deployment 4'!G67)</f>
        <v>1000</v>
      </c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x14ac:dyDescent="0.15">
      <c r="A60" s="21"/>
      <c r="B60" s="14" t="s">
        <v>145</v>
      </c>
      <c r="C60" s="26"/>
      <c r="D60" s="27"/>
      <c r="E60" s="27"/>
      <c r="F60" s="47"/>
      <c r="G60" s="51">
        <f>('Cost calc. WP1 Depl. Prep.'!G114)</f>
        <v>1000</v>
      </c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x14ac:dyDescent="0.15">
      <c r="A61" s="21"/>
      <c r="B61" s="14" t="s">
        <v>146</v>
      </c>
      <c r="C61" s="26"/>
      <c r="D61" s="27"/>
      <c r="E61" s="27"/>
      <c r="F61" s="47"/>
      <c r="G61" s="51">
        <f>('Cost calc. WP2 -Deployment 1'!G74)</f>
        <v>1000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4" t="s">
        <v>147</v>
      </c>
      <c r="C62" s="26"/>
      <c r="D62" s="27"/>
      <c r="E62" s="27"/>
      <c r="F62" s="47"/>
      <c r="G62" s="51">
        <f>('Cost calc. WP1 Depl. Prep.'!G121)</f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4" t="s">
        <v>148</v>
      </c>
      <c r="C63" s="26"/>
      <c r="D63" s="27"/>
      <c r="E63" s="27"/>
      <c r="F63" s="47"/>
      <c r="G63" s="51">
        <f>('Cost calc. WP3 -Deployment 2'!G74)</f>
        <v>1000</v>
      </c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B64" s="14" t="s">
        <v>151</v>
      </c>
      <c r="C64" s="26"/>
      <c r="D64" s="27"/>
      <c r="E64" s="27"/>
      <c r="F64" s="47"/>
      <c r="G64" s="51">
        <f>('Cost calc. WP1 Depl. Prep.'!G128)</f>
        <v>1000</v>
      </c>
      <c r="H64" s="3"/>
    </row>
    <row r="65" spans="1:243" ht="11" customHeight="1" x14ac:dyDescent="0.15">
      <c r="B65" s="14" t="s">
        <v>152</v>
      </c>
      <c r="C65" s="26"/>
      <c r="D65" s="27"/>
      <c r="E65" s="27"/>
      <c r="F65" s="47"/>
      <c r="G65" s="51">
        <f>('Cost calc. WP4 -Deployment 3'!G74)</f>
        <v>1000</v>
      </c>
      <c r="H65" s="3"/>
    </row>
    <row r="66" spans="1:243" ht="11" customHeight="1" x14ac:dyDescent="0.15">
      <c r="B66" s="14" t="s">
        <v>153</v>
      </c>
      <c r="C66" s="30"/>
      <c r="D66" s="31"/>
      <c r="E66" s="31"/>
      <c r="F66" s="52"/>
      <c r="G66" s="51">
        <f>('Cost calc. WP1 Depl. Prep.'!G135)</f>
        <v>1000</v>
      </c>
      <c r="H66" s="3"/>
    </row>
    <row r="67" spans="1:243" ht="11" customHeight="1" x14ac:dyDescent="0.15">
      <c r="B67" s="14" t="s">
        <v>154</v>
      </c>
      <c r="C67" s="31"/>
      <c r="D67" s="31"/>
      <c r="E67" s="31"/>
      <c r="F67" s="52"/>
      <c r="G67" s="51">
        <f>('Cost calc. WP5 - Deployment 4'!G74)</f>
        <v>1000</v>
      </c>
      <c r="H67" s="3"/>
    </row>
    <row r="68" spans="1:243" ht="11" customHeight="1" x14ac:dyDescent="0.15">
      <c r="A68" s="21"/>
      <c r="B68" s="75" t="s">
        <v>155</v>
      </c>
      <c r="C68" s="76"/>
      <c r="D68" s="76"/>
      <c r="E68" s="76"/>
      <c r="F68" s="77"/>
      <c r="G68" s="63">
        <f>SUM(G55:G67)</f>
        <v>13000</v>
      </c>
      <c r="H68" s="24"/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</row>
    <row r="69" spans="1:243" ht="15" x14ac:dyDescent="0.2">
      <c r="A69" s="21"/>
      <c r="B69" s="15"/>
      <c r="C69" s="16"/>
      <c r="D69" s="16"/>
      <c r="E69" s="16"/>
      <c r="F69" s="16"/>
      <c r="G69" s="18"/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2">
      <c r="A70" s="21"/>
      <c r="B70" s="15"/>
      <c r="C70" s="16"/>
      <c r="D70" s="16"/>
      <c r="E70" s="16"/>
      <c r="F70" s="16"/>
      <c r="G70" s="18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2">
      <c r="A71" s="21"/>
      <c r="B71" s="15"/>
      <c r="C71" s="16"/>
      <c r="D71" s="16"/>
      <c r="E71" s="16"/>
      <c r="F71" s="16"/>
      <c r="G71" s="18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A72" s="21"/>
      <c r="B72" s="22" t="s">
        <v>6</v>
      </c>
      <c r="C72" s="141" t="s">
        <v>7</v>
      </c>
      <c r="D72" s="142"/>
      <c r="E72" s="175"/>
      <c r="F72" s="176"/>
      <c r="G72" s="23"/>
      <c r="H72" s="25"/>
      <c r="I72" s="25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</row>
    <row r="73" spans="1:243" ht="62.25" customHeight="1" x14ac:dyDescent="0.15">
      <c r="A73" s="21"/>
      <c r="B73" s="68" t="s">
        <v>149</v>
      </c>
      <c r="C73" s="244"/>
      <c r="D73" s="245"/>
      <c r="E73" s="245"/>
      <c r="F73" s="246"/>
      <c r="G73" s="240" t="s">
        <v>26</v>
      </c>
      <c r="H73" s="25"/>
      <c r="I73" s="25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</row>
    <row r="74" spans="1:243" ht="11" customHeight="1" x14ac:dyDescent="0.15">
      <c r="A74" s="21"/>
      <c r="B74" s="232" t="s">
        <v>140</v>
      </c>
      <c r="C74" s="241"/>
      <c r="D74" s="242"/>
      <c r="E74" s="243"/>
      <c r="F74" s="243"/>
      <c r="G74" s="28">
        <f>('Cost calc. WP1 Depl. Prep.'!G148)</f>
        <v>1750</v>
      </c>
      <c r="H74" s="25"/>
      <c r="I74" s="25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</row>
    <row r="75" spans="1:243" ht="11" customHeight="1" x14ac:dyDescent="0.3">
      <c r="A75" s="21"/>
      <c r="B75" s="250" t="s">
        <v>141</v>
      </c>
      <c r="C75" s="237"/>
      <c r="D75" s="238"/>
      <c r="E75" s="239"/>
      <c r="F75" s="239"/>
      <c r="G75" s="251">
        <f>('Cost calc. WP2 -Deployment 1'!G88)</f>
        <v>1750</v>
      </c>
      <c r="H75" s="25"/>
      <c r="I75" s="25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</row>
    <row r="76" spans="1:243" ht="11" customHeight="1" x14ac:dyDescent="0.15">
      <c r="A76" s="21"/>
      <c r="B76" s="232" t="s">
        <v>142</v>
      </c>
      <c r="C76" s="234"/>
      <c r="D76" s="235"/>
      <c r="E76" s="236"/>
      <c r="F76" s="236"/>
      <c r="G76" s="251">
        <f>('Cost calc. WP3 -Deployment 2'!G88)</f>
        <v>1750</v>
      </c>
      <c r="H76" s="25"/>
      <c r="I76" s="25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</row>
    <row r="77" spans="1:243" ht="11" customHeight="1" x14ac:dyDescent="0.15">
      <c r="A77" s="21"/>
      <c r="B77" s="232" t="s">
        <v>143</v>
      </c>
      <c r="C77" s="26"/>
      <c r="D77" s="27"/>
      <c r="E77" s="27"/>
      <c r="F77" s="47"/>
      <c r="G77" s="28">
        <f>('Cost calc. WP4 -Deployment 3'!G88)</f>
        <v>1750</v>
      </c>
      <c r="H77" s="25"/>
      <c r="I77" s="25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</row>
    <row r="78" spans="1:243" ht="11" customHeight="1" x14ac:dyDescent="0.15">
      <c r="A78" s="21"/>
      <c r="B78" s="232" t="s">
        <v>144</v>
      </c>
      <c r="C78" s="26"/>
      <c r="D78" s="27"/>
      <c r="E78" s="27"/>
      <c r="F78" s="47"/>
      <c r="G78" s="28">
        <f>('Cost calc. WP5 - Deployment 4'!G88)</f>
        <v>1750</v>
      </c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15">
      <c r="A79" s="21"/>
      <c r="B79" s="75" t="s">
        <v>156</v>
      </c>
      <c r="C79" s="233"/>
      <c r="D79" s="233"/>
      <c r="E79" s="233"/>
      <c r="F79" s="233"/>
      <c r="G79" s="85">
        <f>SUM(G74:G78)</f>
        <v>8750</v>
      </c>
      <c r="H79" s="24"/>
      <c r="I79" s="24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</row>
    <row r="80" spans="1:243" ht="15" x14ac:dyDescent="0.2">
      <c r="A80" s="21"/>
      <c r="B80" s="15"/>
      <c r="C80" s="16"/>
      <c r="D80" s="16"/>
      <c r="E80" s="16"/>
      <c r="F80" s="16"/>
      <c r="G80" s="18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1" ht="11" customHeight="1" x14ac:dyDescent="0.2">
      <c r="A81" s="21"/>
      <c r="B81" s="15"/>
      <c r="C81" s="16"/>
      <c r="D81" s="16"/>
      <c r="E81" s="16"/>
      <c r="F81" s="16"/>
      <c r="G81" s="19"/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1" ht="11" customHeight="1" x14ac:dyDescent="0.2">
      <c r="A82" s="21"/>
      <c r="B82" s="15"/>
      <c r="C82" s="16"/>
      <c r="D82" s="16"/>
      <c r="E82" s="16"/>
      <c r="F82" s="16"/>
      <c r="G82" s="19"/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1" ht="11" customHeight="1" x14ac:dyDescent="0.15">
      <c r="B83" s="22" t="s">
        <v>3</v>
      </c>
      <c r="C83" s="141" t="s">
        <v>4</v>
      </c>
      <c r="D83" s="142"/>
      <c r="E83" s="175"/>
      <c r="F83" s="176"/>
      <c r="G83" s="23"/>
      <c r="H83" s="3"/>
    </row>
    <row r="84" spans="1:241" ht="11" customHeight="1" x14ac:dyDescent="0.15">
      <c r="B84" s="60" t="s">
        <v>24</v>
      </c>
      <c r="C84" s="229" t="s">
        <v>5</v>
      </c>
      <c r="D84" s="230"/>
      <c r="E84" s="230"/>
      <c r="F84" s="231"/>
      <c r="G84" s="62" t="s">
        <v>27</v>
      </c>
      <c r="H84" s="49"/>
    </row>
    <row r="85" spans="1:241" ht="11" customHeight="1" x14ac:dyDescent="0.15">
      <c r="B85" s="232" t="s">
        <v>140</v>
      </c>
      <c r="C85" s="162" t="s">
        <v>4</v>
      </c>
      <c r="D85" s="163"/>
      <c r="E85" s="163"/>
      <c r="F85" s="163"/>
      <c r="G85" s="51">
        <f>('Cost calc. WP1 Depl. Prep.'!G157)</f>
        <v>37500</v>
      </c>
      <c r="H85" s="3"/>
    </row>
    <row r="86" spans="1:241" ht="11" customHeight="1" x14ac:dyDescent="0.15">
      <c r="B86" s="232" t="s">
        <v>141</v>
      </c>
      <c r="C86" s="26"/>
      <c r="D86" s="27"/>
      <c r="E86" s="27"/>
      <c r="F86" s="27"/>
      <c r="G86" s="51">
        <f>('Cost calc. WP2 -Deployment 1'!G97)</f>
        <v>0</v>
      </c>
      <c r="H86" s="3"/>
    </row>
    <row r="87" spans="1:241" ht="11" customHeight="1" x14ac:dyDescent="0.15">
      <c r="B87" s="232" t="s">
        <v>142</v>
      </c>
      <c r="C87" s="26"/>
      <c r="D87" s="27"/>
      <c r="E87" s="27"/>
      <c r="F87" s="27"/>
      <c r="G87" s="51">
        <f>('Cost calc. WP3 -Deployment 2'!G97)</f>
        <v>0</v>
      </c>
      <c r="H87" s="3"/>
    </row>
    <row r="88" spans="1:241" ht="11" customHeight="1" x14ac:dyDescent="0.15">
      <c r="B88" s="232" t="s">
        <v>143</v>
      </c>
      <c r="C88" s="26"/>
      <c r="D88" s="27"/>
      <c r="E88" s="27"/>
      <c r="F88" s="27"/>
      <c r="G88" s="51">
        <f>('Cost calc. WP4 -Deployment 3'!G97)</f>
        <v>0</v>
      </c>
      <c r="H88" s="3"/>
    </row>
    <row r="89" spans="1:241" ht="11" customHeight="1" x14ac:dyDescent="0.15">
      <c r="B89" s="232" t="s">
        <v>144</v>
      </c>
      <c r="C89" s="30"/>
      <c r="D89" s="31"/>
      <c r="E89" s="27"/>
      <c r="F89" s="27"/>
      <c r="G89" s="51">
        <f>('Cost calc. WP5 - Deployment 4'!G97)</f>
        <v>0</v>
      </c>
      <c r="H89" s="3"/>
    </row>
    <row r="90" spans="1:241" ht="24" x14ac:dyDescent="0.15">
      <c r="B90" s="80" t="s">
        <v>39</v>
      </c>
      <c r="C90" s="78"/>
      <c r="D90" s="78"/>
      <c r="E90" s="78"/>
      <c r="F90" s="79"/>
      <c r="G90" s="63">
        <f>SUM(G85:G89)</f>
        <v>37500</v>
      </c>
      <c r="H90" s="3"/>
    </row>
    <row r="92" spans="1:241" ht="11" customHeight="1" x14ac:dyDescent="0.15"/>
    <row r="93" spans="1:241" ht="13" x14ac:dyDescent="0.15">
      <c r="A93" s="40"/>
    </row>
    <row r="94" spans="1:241" ht="13" x14ac:dyDescent="0.15">
      <c r="A94" s="40"/>
    </row>
    <row r="95" spans="1:241" ht="13" x14ac:dyDescent="0.15">
      <c r="A95" s="40"/>
    </row>
    <row r="96" spans="1:241" ht="16" x14ac:dyDescent="0.2">
      <c r="A96" s="40"/>
      <c r="B96" s="55"/>
    </row>
    <row r="97" spans="1:3" ht="13" x14ac:dyDescent="0.15">
      <c r="A97" s="40"/>
      <c r="B97" s="3"/>
      <c r="C97" s="3"/>
    </row>
    <row r="98" spans="1:3" ht="13" x14ac:dyDescent="0.15">
      <c r="A98" s="40"/>
      <c r="B98" s="3"/>
      <c r="C98" s="3"/>
    </row>
    <row r="99" spans="1:3" x14ac:dyDescent="0.15">
      <c r="B99" s="3"/>
      <c r="C99" s="3"/>
    </row>
    <row r="100" spans="1:3" x14ac:dyDescent="0.15">
      <c r="B100" s="3"/>
      <c r="C100" s="3"/>
    </row>
    <row r="101" spans="1:3" x14ac:dyDescent="0.15">
      <c r="B101" s="3"/>
      <c r="C101" s="3"/>
    </row>
    <row r="102" spans="1:3" x14ac:dyDescent="0.15">
      <c r="B102" s="3"/>
      <c r="C102" s="3"/>
    </row>
    <row r="103" spans="1:3" x14ac:dyDescent="0.15">
      <c r="B103" s="3"/>
      <c r="C103" s="3"/>
    </row>
  </sheetData>
  <mergeCells count="17">
    <mergeCell ref="C18:F18"/>
    <mergeCell ref="C2:D2"/>
    <mergeCell ref="C7:D7"/>
    <mergeCell ref="F7:G7"/>
    <mergeCell ref="C12:D12"/>
    <mergeCell ref="C10:D10"/>
    <mergeCell ref="F2:G2"/>
    <mergeCell ref="F14:G14"/>
    <mergeCell ref="C3:D3"/>
    <mergeCell ref="C4:D4"/>
    <mergeCell ref="C6:D6"/>
    <mergeCell ref="F5:G5"/>
    <mergeCell ref="F4:G4"/>
    <mergeCell ref="C13:D13"/>
    <mergeCell ref="F6:G6"/>
    <mergeCell ref="F8:G8"/>
    <mergeCell ref="F13:G13"/>
  </mergeCells>
  <conditionalFormatting sqref="G90">
    <cfRule type="cellIs" dxfId="17" priority="1" operator="greaterThan">
      <formula>$J$6</formula>
    </cfRule>
  </conditionalFormatting>
  <conditionalFormatting sqref="H8">
    <cfRule type="cellIs" dxfId="15" priority="4" operator="greaterThan">
      <formula>250000</formula>
    </cfRule>
  </conditionalFormatting>
  <conditionalFormatting sqref="H6">
    <cfRule type="cellIs" dxfId="16" priority="2" operator="greaterThan">
      <formula>$J$6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062BC-962E-E74A-95AF-AAF175C138DB}">
  <sheetPr>
    <pageSetUpPr fitToPage="1"/>
  </sheetPr>
  <dimension ref="A1:II170"/>
  <sheetViews>
    <sheetView zoomScaleNormal="100" workbookViewId="0">
      <selection activeCell="B10" sqref="B10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44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200" t="s">
        <v>58</v>
      </c>
      <c r="C3" s="225"/>
      <c r="D3" s="226"/>
      <c r="F3" s="209" t="str">
        <f>B15</f>
        <v>Direct Personnel Costs</v>
      </c>
      <c r="G3" s="210"/>
      <c r="H3" s="211">
        <f>G55</f>
        <v>34883.720930232557</v>
      </c>
    </row>
    <row r="4" spans="2:11" ht="15" customHeight="1" x14ac:dyDescent="0.15">
      <c r="B4" s="201" t="s">
        <v>59</v>
      </c>
      <c r="C4" s="105"/>
      <c r="D4" s="202"/>
      <c r="F4" s="212" t="str">
        <f>C58</f>
        <v>Other goods and services</v>
      </c>
      <c r="G4" s="83"/>
      <c r="H4" s="213">
        <f>G97</f>
        <v>1000</v>
      </c>
    </row>
    <row r="5" spans="2:11" ht="15" customHeight="1" x14ac:dyDescent="0.15">
      <c r="B5" s="201" t="s">
        <v>60</v>
      </c>
      <c r="C5" s="105"/>
      <c r="D5" s="202"/>
      <c r="F5" s="214" t="str">
        <f>C100</f>
        <v>Travel</v>
      </c>
      <c r="G5" s="108"/>
      <c r="H5" s="213">
        <f>G137</f>
        <v>5000</v>
      </c>
    </row>
    <row r="6" spans="2:11" ht="15" customHeight="1" x14ac:dyDescent="0.15">
      <c r="B6" s="201" t="s">
        <v>62</v>
      </c>
      <c r="C6" s="82"/>
      <c r="D6" s="203"/>
      <c r="F6" s="214" t="str">
        <f>C140</f>
        <v>Equipment</v>
      </c>
      <c r="G6" s="108"/>
      <c r="H6" s="213">
        <f>G148</f>
        <v>1750</v>
      </c>
      <c r="J6" s="67"/>
    </row>
    <row r="7" spans="2:11" ht="15" customHeight="1" x14ac:dyDescent="0.15">
      <c r="B7" s="201" t="s">
        <v>61</v>
      </c>
      <c r="C7" s="105"/>
      <c r="D7" s="202"/>
      <c r="E7" s="5"/>
      <c r="F7" s="215" t="str">
        <f>C152</f>
        <v>Subcontracting</v>
      </c>
      <c r="G7" s="111"/>
      <c r="H7" s="213">
        <f>G157</f>
        <v>37500</v>
      </c>
      <c r="I7" s="84" t="s">
        <v>47</v>
      </c>
      <c r="J7" s="69">
        <v>37500</v>
      </c>
      <c r="K7" s="80"/>
    </row>
    <row r="8" spans="2:11" ht="15.75" customHeight="1" x14ac:dyDescent="0.15">
      <c r="B8" s="201" t="s">
        <v>22</v>
      </c>
      <c r="C8" s="115" t="s">
        <v>40</v>
      </c>
      <c r="D8" s="204"/>
      <c r="E8" s="5"/>
      <c r="F8" s="215" t="s">
        <v>51</v>
      </c>
      <c r="G8" s="111"/>
      <c r="H8" s="213">
        <f>(G22+G67+G107+G148)*0.25</f>
        <v>2681.6860465116279</v>
      </c>
    </row>
    <row r="9" spans="2:11" ht="17.25" customHeight="1" thickBot="1" x14ac:dyDescent="0.2">
      <c r="B9" s="201" t="s">
        <v>158</v>
      </c>
      <c r="C9" s="6"/>
      <c r="D9" s="205"/>
      <c r="E9" s="8"/>
      <c r="F9" s="216" t="s">
        <v>56</v>
      </c>
      <c r="G9" s="217"/>
      <c r="H9" s="218">
        <f>SUM(H3:H8)</f>
        <v>82815.406976744183</v>
      </c>
    </row>
    <row r="10" spans="2:11" ht="15" customHeight="1" x14ac:dyDescent="0.15">
      <c r="B10" s="201" t="s">
        <v>159</v>
      </c>
      <c r="C10" s="6"/>
      <c r="D10" s="205"/>
      <c r="E10" s="8"/>
      <c r="F10" s="3"/>
      <c r="G10" s="3"/>
      <c r="H10" s="3"/>
    </row>
    <row r="11" spans="2:11" ht="15" customHeight="1" thickBot="1" x14ac:dyDescent="0.2">
      <c r="B11" s="206" t="s">
        <v>0</v>
      </c>
      <c r="C11" s="207" t="s">
        <v>1</v>
      </c>
      <c r="D11" s="208"/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18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221" t="s">
        <v>48</v>
      </c>
      <c r="C16" s="222" t="s">
        <v>15</v>
      </c>
      <c r="D16" s="223" t="s">
        <v>17</v>
      </c>
      <c r="E16" s="223" t="s">
        <v>2</v>
      </c>
      <c r="F16" s="223" t="s">
        <v>16</v>
      </c>
      <c r="G16" s="224" t="s">
        <v>19</v>
      </c>
      <c r="H16" s="3"/>
    </row>
    <row r="17" spans="2:8" ht="11" customHeight="1" x14ac:dyDescent="0.15">
      <c r="B17" s="219" t="s">
        <v>50</v>
      </c>
      <c r="C17" s="220">
        <v>1720</v>
      </c>
      <c r="D17" s="46">
        <v>60000</v>
      </c>
      <c r="E17" s="53">
        <f>D17/C17</f>
        <v>34.883720930232556</v>
      </c>
      <c r="F17" s="43">
        <v>200</v>
      </c>
      <c r="G17" s="120">
        <f>E17*F17</f>
        <v>6976.7441860465115</v>
      </c>
      <c r="H17" s="3"/>
    </row>
    <row r="18" spans="2:8" ht="11" customHeight="1" x14ac:dyDescent="0.15">
      <c r="B18" s="119"/>
      <c r="C18" s="45"/>
      <c r="D18" s="41"/>
      <c r="E18" s="53"/>
      <c r="F18" s="44"/>
      <c r="G18" s="120"/>
      <c r="H18" s="3"/>
    </row>
    <row r="19" spans="2:8" ht="11" customHeight="1" x14ac:dyDescent="0.15">
      <c r="B19" s="119"/>
      <c r="C19" s="45"/>
      <c r="D19" s="41"/>
      <c r="E19" s="53"/>
      <c r="F19" s="42"/>
      <c r="G19" s="120"/>
      <c r="H19" s="3"/>
    </row>
    <row r="20" spans="2:8" ht="11" customHeight="1" x14ac:dyDescent="0.15">
      <c r="B20" s="119"/>
      <c r="C20" s="45"/>
      <c r="D20" s="41"/>
      <c r="E20" s="53"/>
      <c r="F20" s="42"/>
      <c r="G20" s="120"/>
      <c r="H20" s="3"/>
    </row>
    <row r="21" spans="2:8" ht="11" customHeight="1" x14ac:dyDescent="0.15">
      <c r="B21" s="119"/>
      <c r="C21" s="45"/>
      <c r="D21" s="41"/>
      <c r="E21" s="53"/>
      <c r="F21" s="42"/>
      <c r="G21" s="120"/>
      <c r="H21" s="3"/>
    </row>
    <row r="22" spans="2:8" ht="11" customHeight="1" thickBot="1" x14ac:dyDescent="0.2">
      <c r="B22" s="121" t="s">
        <v>52</v>
      </c>
      <c r="C22" s="122"/>
      <c r="D22" s="122"/>
      <c r="E22" s="122"/>
      <c r="F22" s="122"/>
      <c r="G22" s="123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24" t="s">
        <v>75</v>
      </c>
      <c r="C24" s="125">
        <v>1720</v>
      </c>
      <c r="D24" s="126">
        <v>60000</v>
      </c>
      <c r="E24" s="127">
        <f>D24/C24</f>
        <v>34.883720930232556</v>
      </c>
      <c r="F24" s="128">
        <v>200</v>
      </c>
      <c r="G24" s="129">
        <f>E24*F24</f>
        <v>6976.7441860465115</v>
      </c>
      <c r="H24" s="3"/>
    </row>
    <row r="25" spans="2:8" ht="11" customHeight="1" x14ac:dyDescent="0.15">
      <c r="B25" s="119"/>
      <c r="C25" s="45"/>
      <c r="D25" s="41"/>
      <c r="E25" s="53"/>
      <c r="F25" s="42"/>
      <c r="G25" s="120"/>
      <c r="H25" s="3"/>
    </row>
    <row r="26" spans="2:8" ht="11" hidden="1" customHeight="1" x14ac:dyDescent="0.15">
      <c r="B26" s="119"/>
      <c r="C26" s="45"/>
      <c r="D26" s="41"/>
      <c r="E26" s="53"/>
      <c r="F26" s="42"/>
      <c r="G26" s="120"/>
      <c r="H26" s="3"/>
    </row>
    <row r="27" spans="2:8" ht="11" hidden="1" customHeight="1" x14ac:dyDescent="0.15">
      <c r="B27" s="119"/>
      <c r="C27" s="45"/>
      <c r="D27" s="41"/>
      <c r="E27" s="53"/>
      <c r="F27" s="42"/>
      <c r="G27" s="120"/>
      <c r="H27" s="3"/>
    </row>
    <row r="28" spans="2:8" ht="11" customHeight="1" x14ac:dyDescent="0.15">
      <c r="B28" s="119"/>
      <c r="C28" s="45"/>
      <c r="D28" s="41"/>
      <c r="E28" s="53"/>
      <c r="F28" s="42"/>
      <c r="G28" s="120"/>
      <c r="H28" s="3"/>
    </row>
    <row r="29" spans="2:8" ht="11" customHeight="1" x14ac:dyDescent="0.15">
      <c r="B29" s="119"/>
      <c r="C29" s="45"/>
      <c r="D29" s="41"/>
      <c r="E29" s="53"/>
      <c r="F29" s="42"/>
      <c r="G29" s="120"/>
      <c r="H29" s="3"/>
    </row>
    <row r="30" spans="2:8" ht="11" customHeight="1" x14ac:dyDescent="0.15">
      <c r="B30" s="119"/>
      <c r="C30" s="45"/>
      <c r="D30" s="41"/>
      <c r="E30" s="53"/>
      <c r="F30" s="42"/>
      <c r="G30" s="120"/>
      <c r="H30" s="3"/>
    </row>
    <row r="31" spans="2:8" ht="11" hidden="1" customHeight="1" x14ac:dyDescent="0.15">
      <c r="B31" s="130"/>
      <c r="C31" s="45"/>
      <c r="D31" s="41"/>
      <c r="E31" s="54"/>
      <c r="F31" s="42"/>
      <c r="G31" s="120"/>
      <c r="H31" s="3"/>
    </row>
    <row r="32" spans="2:8" ht="11.25" customHeight="1" thickBot="1" x14ac:dyDescent="0.2">
      <c r="B32" s="121" t="s">
        <v>53</v>
      </c>
      <c r="C32" s="131"/>
      <c r="D32" s="132"/>
      <c r="E32" s="133"/>
      <c r="F32" s="134"/>
      <c r="G32" s="123">
        <f>SUM(G24:G31)</f>
        <v>6976.7441860465115</v>
      </c>
      <c r="H32" s="3"/>
    </row>
    <row r="33" spans="2:8" ht="11.25" customHeight="1" thickBot="1" x14ac:dyDescent="0.2">
      <c r="B33" s="93"/>
      <c r="C33" s="86"/>
      <c r="D33" s="87"/>
      <c r="E33" s="88"/>
      <c r="F33" s="94"/>
      <c r="G33" s="94"/>
      <c r="H33" s="3"/>
    </row>
    <row r="34" spans="2:8" ht="11.25" customHeight="1" x14ac:dyDescent="0.15">
      <c r="B34" s="124" t="s">
        <v>76</v>
      </c>
      <c r="C34" s="125">
        <v>1720</v>
      </c>
      <c r="D34" s="126">
        <v>60000</v>
      </c>
      <c r="E34" s="127">
        <f>D34/C34</f>
        <v>34.883720930232556</v>
      </c>
      <c r="F34" s="128">
        <v>200</v>
      </c>
      <c r="G34" s="129">
        <f>E34*F34</f>
        <v>6976.7441860465115</v>
      </c>
      <c r="H34" s="3"/>
    </row>
    <row r="35" spans="2:8" ht="11.25" customHeight="1" x14ac:dyDescent="0.15">
      <c r="B35" s="119"/>
      <c r="C35" s="45"/>
      <c r="D35" s="41"/>
      <c r="E35" s="53"/>
      <c r="F35" s="42"/>
      <c r="G35" s="120"/>
      <c r="H35" s="3"/>
    </row>
    <row r="36" spans="2:8" ht="11.25" customHeight="1" x14ac:dyDescent="0.15">
      <c r="B36" s="119"/>
      <c r="C36" s="45"/>
      <c r="D36" s="41"/>
      <c r="E36" s="53"/>
      <c r="F36" s="42"/>
      <c r="G36" s="120"/>
      <c r="H36" s="3"/>
    </row>
    <row r="37" spans="2:8" ht="11.25" customHeight="1" x14ac:dyDescent="0.15">
      <c r="B37" s="119"/>
      <c r="C37" s="45"/>
      <c r="D37" s="41"/>
      <c r="E37" s="53"/>
      <c r="F37" s="42"/>
      <c r="G37" s="120"/>
      <c r="H37" s="3"/>
    </row>
    <row r="38" spans="2:8" ht="11.25" customHeight="1" x14ac:dyDescent="0.15">
      <c r="B38" s="130"/>
      <c r="C38" s="45"/>
      <c r="D38" s="41"/>
      <c r="E38" s="54"/>
      <c r="F38" s="42"/>
      <c r="G38" s="120"/>
      <c r="H38" s="3"/>
    </row>
    <row r="39" spans="2:8" ht="11.25" customHeight="1" thickBot="1" x14ac:dyDescent="0.2">
      <c r="B39" s="121" t="s">
        <v>54</v>
      </c>
      <c r="C39" s="131"/>
      <c r="D39" s="132"/>
      <c r="E39" s="133"/>
      <c r="F39" s="134"/>
      <c r="G39" s="123">
        <f>SUM(G34:G38)</f>
        <v>6976.7441860465115</v>
      </c>
      <c r="H39" s="3"/>
    </row>
    <row r="40" spans="2:8" ht="11.25" customHeight="1" thickBot="1" x14ac:dyDescent="0.2">
      <c r="B40" s="93"/>
      <c r="C40" s="86"/>
      <c r="D40" s="87"/>
      <c r="E40" s="88"/>
      <c r="F40" s="94"/>
      <c r="G40" s="94"/>
      <c r="H40" s="3"/>
    </row>
    <row r="41" spans="2:8" ht="11.25" customHeight="1" x14ac:dyDescent="0.15">
      <c r="B41" s="124" t="s">
        <v>77</v>
      </c>
      <c r="C41" s="125">
        <v>1720</v>
      </c>
      <c r="D41" s="126">
        <v>60000</v>
      </c>
      <c r="E41" s="127">
        <f>D41/C41</f>
        <v>34.883720930232556</v>
      </c>
      <c r="F41" s="128">
        <v>200</v>
      </c>
      <c r="G41" s="129">
        <f>E41*F41</f>
        <v>6976.7441860465115</v>
      </c>
      <c r="H41" s="3"/>
    </row>
    <row r="42" spans="2:8" ht="11.25" customHeight="1" x14ac:dyDescent="0.15">
      <c r="B42" s="119"/>
      <c r="C42" s="45"/>
      <c r="D42" s="41"/>
      <c r="E42" s="53"/>
      <c r="F42" s="42"/>
      <c r="G42" s="120"/>
      <c r="H42" s="3"/>
    </row>
    <row r="43" spans="2:8" ht="11.25" customHeight="1" x14ac:dyDescent="0.15">
      <c r="B43" s="119"/>
      <c r="C43" s="45"/>
      <c r="D43" s="41"/>
      <c r="E43" s="53"/>
      <c r="F43" s="42"/>
      <c r="G43" s="120"/>
      <c r="H43" s="3"/>
    </row>
    <row r="44" spans="2:8" ht="11.25" customHeight="1" x14ac:dyDescent="0.15">
      <c r="B44" s="119"/>
      <c r="C44" s="45"/>
      <c r="D44" s="41"/>
      <c r="E44" s="53"/>
      <c r="F44" s="42"/>
      <c r="G44" s="120"/>
      <c r="H44" s="3"/>
    </row>
    <row r="45" spans="2:8" ht="11.25" customHeight="1" x14ac:dyDescent="0.15">
      <c r="B45" s="130"/>
      <c r="C45" s="45"/>
      <c r="D45" s="41"/>
      <c r="E45" s="54"/>
      <c r="F45" s="42"/>
      <c r="G45" s="120"/>
      <c r="H45" s="3"/>
    </row>
    <row r="46" spans="2:8" ht="11.25" customHeight="1" thickBot="1" x14ac:dyDescent="0.2">
      <c r="B46" s="121" t="s">
        <v>55</v>
      </c>
      <c r="C46" s="131"/>
      <c r="D46" s="132"/>
      <c r="E46" s="133"/>
      <c r="F46" s="134"/>
      <c r="G46" s="123">
        <f>SUM(G41:G45)</f>
        <v>6976.7441860465115</v>
      </c>
      <c r="H46" s="3"/>
    </row>
    <row r="47" spans="2:8" ht="11.25" customHeight="1" thickBot="1" x14ac:dyDescent="0.2">
      <c r="B47" s="93"/>
      <c r="C47" s="86"/>
      <c r="D47" s="87"/>
      <c r="E47" s="88"/>
      <c r="F47" s="94"/>
      <c r="G47" s="94"/>
      <c r="H47" s="3"/>
    </row>
    <row r="48" spans="2:8" ht="11.25" customHeight="1" x14ac:dyDescent="0.15">
      <c r="B48" s="124" t="s">
        <v>78</v>
      </c>
      <c r="C48" s="125">
        <v>1720</v>
      </c>
      <c r="D48" s="126">
        <v>60000</v>
      </c>
      <c r="E48" s="127">
        <f>D48/C48</f>
        <v>34.883720930232556</v>
      </c>
      <c r="F48" s="128">
        <v>200</v>
      </c>
      <c r="G48" s="129">
        <f>E48*F48</f>
        <v>6976.7441860465115</v>
      </c>
      <c r="H48" s="3"/>
    </row>
    <row r="49" spans="1:243" ht="11.25" customHeight="1" x14ac:dyDescent="0.15">
      <c r="B49" s="119"/>
      <c r="C49" s="45"/>
      <c r="D49" s="41"/>
      <c r="E49" s="53"/>
      <c r="F49" s="42"/>
      <c r="G49" s="120"/>
      <c r="H49" s="3"/>
    </row>
    <row r="50" spans="1:243" ht="11.25" customHeight="1" x14ac:dyDescent="0.15">
      <c r="B50" s="119"/>
      <c r="C50" s="45"/>
      <c r="D50" s="41"/>
      <c r="E50" s="53"/>
      <c r="F50" s="42"/>
      <c r="G50" s="120"/>
      <c r="H50" s="3"/>
    </row>
    <row r="51" spans="1:243" ht="11.25" customHeight="1" x14ac:dyDescent="0.15">
      <c r="B51" s="119"/>
      <c r="C51" s="45"/>
      <c r="D51" s="41"/>
      <c r="E51" s="53"/>
      <c r="F51" s="42"/>
      <c r="G51" s="120"/>
      <c r="H51" s="3"/>
    </row>
    <row r="52" spans="1:243" ht="11.25" customHeight="1" x14ac:dyDescent="0.15">
      <c r="B52" s="130"/>
      <c r="C52" s="45"/>
      <c r="D52" s="41"/>
      <c r="E52" s="54"/>
      <c r="F52" s="42"/>
      <c r="G52" s="120"/>
      <c r="H52" s="3"/>
    </row>
    <row r="53" spans="1:243" ht="11.25" customHeight="1" thickBot="1" x14ac:dyDescent="0.2">
      <c r="B53" s="121" t="s">
        <v>57</v>
      </c>
      <c r="C53" s="131"/>
      <c r="D53" s="132"/>
      <c r="E53" s="133"/>
      <c r="F53" s="134"/>
      <c r="G53" s="123">
        <f>SUM(G48:G52)</f>
        <v>6976.7441860465115</v>
      </c>
      <c r="H53" s="3"/>
    </row>
    <row r="54" spans="1:243" ht="11" customHeight="1" thickBot="1" x14ac:dyDescent="0.2">
      <c r="B54" s="90"/>
      <c r="C54" s="91"/>
      <c r="D54" s="87"/>
      <c r="E54" s="87"/>
      <c r="F54" s="92"/>
      <c r="G54" s="87"/>
      <c r="H54" s="3"/>
    </row>
    <row r="55" spans="1:243" ht="11" customHeight="1" thickBot="1" x14ac:dyDescent="0.2">
      <c r="A55" s="21"/>
      <c r="B55" s="135" t="s">
        <v>45</v>
      </c>
      <c r="C55" s="136"/>
      <c r="D55" s="137"/>
      <c r="E55" s="137"/>
      <c r="F55" s="138"/>
      <c r="G55" s="139">
        <f>SUM(G53+G46+G39+G32+G22)</f>
        <v>34883.720930232557</v>
      </c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15" x14ac:dyDescent="0.2">
      <c r="A56" s="21"/>
      <c r="B56" s="15"/>
      <c r="C56" s="16"/>
      <c r="D56" s="16"/>
      <c r="E56" s="16"/>
      <c r="F56" s="16"/>
      <c r="G56" s="17"/>
      <c r="H56" s="18"/>
      <c r="I56" s="25"/>
      <c r="J56" s="25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</row>
    <row r="57" spans="1:243" ht="11" customHeight="1" x14ac:dyDescent="0.2">
      <c r="A57" s="21"/>
      <c r="B57" s="15"/>
      <c r="C57" s="16"/>
      <c r="D57" s="16"/>
      <c r="E57" s="16"/>
      <c r="F57" s="16"/>
      <c r="G57" s="17"/>
      <c r="H57" s="18"/>
      <c r="I57" s="25"/>
      <c r="J57" s="25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</row>
    <row r="58" spans="1:243" ht="11" customHeight="1" thickBot="1" x14ac:dyDescent="0.2">
      <c r="A58" s="21"/>
      <c r="B58" s="140" t="s">
        <v>6</v>
      </c>
      <c r="C58" s="141" t="s">
        <v>10</v>
      </c>
      <c r="D58" s="142"/>
      <c r="E58" s="37"/>
      <c r="F58" s="38"/>
      <c r="G58" s="39"/>
      <c r="H58" s="37"/>
      <c r="I58" s="25"/>
      <c r="J58" s="25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</row>
    <row r="59" spans="1:243" ht="11" customHeight="1" thickBot="1" x14ac:dyDescent="0.2">
      <c r="A59" s="21"/>
      <c r="B59" s="143" t="s">
        <v>24</v>
      </c>
      <c r="C59" s="144" t="s">
        <v>5</v>
      </c>
      <c r="D59" s="145"/>
      <c r="E59" s="145"/>
      <c r="F59" s="152"/>
      <c r="G59" s="146" t="s">
        <v>25</v>
      </c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x14ac:dyDescent="0.15">
      <c r="A60" s="21"/>
      <c r="B60" s="153" t="s">
        <v>63</v>
      </c>
      <c r="C60" s="154" t="s">
        <v>33</v>
      </c>
      <c r="D60" s="155"/>
      <c r="E60" s="155"/>
      <c r="F60" s="156"/>
      <c r="G60" s="157">
        <v>1000</v>
      </c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x14ac:dyDescent="0.15">
      <c r="A61" s="21"/>
      <c r="B61" s="147"/>
      <c r="C61" s="26"/>
      <c r="D61" s="27"/>
      <c r="E61" s="27"/>
      <c r="F61" s="47"/>
      <c r="G61" s="148"/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hidden="1" customHeight="1" x14ac:dyDescent="0.15">
      <c r="A62" s="21"/>
      <c r="B62" s="147"/>
      <c r="C62" s="26"/>
      <c r="D62" s="27"/>
      <c r="E62" s="27"/>
      <c r="F62" s="47"/>
      <c r="G62" s="148"/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hidden="1" customHeight="1" x14ac:dyDescent="0.15">
      <c r="A63" s="21"/>
      <c r="B63" s="147"/>
      <c r="C63" s="26"/>
      <c r="D63" s="27"/>
      <c r="E63" s="27"/>
      <c r="F63" s="47"/>
      <c r="G63" s="148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47"/>
      <c r="C64" s="26"/>
      <c r="D64" s="27"/>
      <c r="E64" s="27"/>
      <c r="F64" s="47"/>
      <c r="G64" s="148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B65" s="147"/>
      <c r="C65" s="26"/>
      <c r="D65" s="27"/>
      <c r="E65" s="27"/>
      <c r="F65" s="47"/>
      <c r="G65" s="148"/>
      <c r="H65" s="3"/>
    </row>
    <row r="66" spans="1:243" ht="11" customHeight="1" x14ac:dyDescent="0.15">
      <c r="A66" s="21"/>
      <c r="B66" s="149"/>
      <c r="C66" s="26"/>
      <c r="D66" s="27"/>
      <c r="E66" s="27"/>
      <c r="F66" s="98"/>
      <c r="G66" s="148"/>
      <c r="H66" s="24"/>
      <c r="I66" s="24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</row>
    <row r="67" spans="1:243" ht="11" customHeight="1" thickBot="1" x14ac:dyDescent="0.2">
      <c r="A67" s="25"/>
      <c r="B67" s="150" t="s">
        <v>64</v>
      </c>
      <c r="C67" s="151"/>
      <c r="D67" s="151"/>
      <c r="E67" s="151"/>
      <c r="F67" s="151"/>
      <c r="G67" s="123">
        <f>SUM(G60:G66)</f>
        <v>1000</v>
      </c>
      <c r="H67" s="24"/>
      <c r="I67" s="24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</row>
    <row r="68" spans="1:243" ht="11" customHeight="1" thickBot="1" x14ac:dyDescent="0.2">
      <c r="A68" s="25"/>
      <c r="B68" s="99"/>
      <c r="C68" s="96"/>
      <c r="D68" s="96"/>
      <c r="E68" s="96"/>
      <c r="F68" s="96"/>
      <c r="G68" s="97"/>
      <c r="H68" s="24"/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</row>
    <row r="69" spans="1:243" ht="11" customHeight="1" x14ac:dyDescent="0.15">
      <c r="A69" s="25"/>
      <c r="B69" s="153" t="s">
        <v>65</v>
      </c>
      <c r="C69" s="154"/>
      <c r="D69" s="155"/>
      <c r="E69" s="155"/>
      <c r="F69" s="156"/>
      <c r="G69" s="157"/>
      <c r="H69" s="24"/>
      <c r="I69" s="24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</row>
    <row r="70" spans="1:243" ht="11" customHeight="1" x14ac:dyDescent="0.15">
      <c r="A70" s="25"/>
      <c r="B70" s="147"/>
      <c r="C70" s="26"/>
      <c r="D70" s="27"/>
      <c r="E70" s="27"/>
      <c r="F70" s="47"/>
      <c r="G70" s="148"/>
      <c r="H70" s="24"/>
      <c r="I70" s="24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</row>
    <row r="71" spans="1:243" ht="11" customHeight="1" x14ac:dyDescent="0.15">
      <c r="A71" s="25"/>
      <c r="B71" s="147"/>
      <c r="C71" s="26"/>
      <c r="D71" s="27"/>
      <c r="E71" s="27"/>
      <c r="F71" s="47"/>
      <c r="G71" s="148"/>
      <c r="H71" s="24"/>
      <c r="I71" s="24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</row>
    <row r="72" spans="1:243" ht="11" customHeight="1" x14ac:dyDescent="0.15">
      <c r="A72" s="25"/>
      <c r="B72" s="147"/>
      <c r="C72" s="26"/>
      <c r="D72" s="27"/>
      <c r="E72" s="27"/>
      <c r="F72" s="47"/>
      <c r="G72" s="148"/>
      <c r="H72" s="24"/>
      <c r="I72" s="24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</row>
    <row r="73" spans="1:243" ht="11" customHeight="1" x14ac:dyDescent="0.15">
      <c r="A73" s="25"/>
      <c r="B73" s="147"/>
      <c r="C73" s="26"/>
      <c r="D73" s="27"/>
      <c r="E73" s="27"/>
      <c r="F73" s="47"/>
      <c r="G73" s="148"/>
      <c r="H73" s="24"/>
      <c r="I73" s="24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</row>
    <row r="74" spans="1:243" ht="11" customHeight="1" thickBot="1" x14ac:dyDescent="0.2">
      <c r="A74" s="25"/>
      <c r="B74" s="150" t="s">
        <v>66</v>
      </c>
      <c r="C74" s="151"/>
      <c r="D74" s="151"/>
      <c r="E74" s="151"/>
      <c r="F74" s="151"/>
      <c r="G74" s="123">
        <f>SUM(G69:G73)</f>
        <v>0</v>
      </c>
      <c r="H74" s="24"/>
      <c r="I74" s="24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</row>
    <row r="75" spans="1:243" ht="11" customHeight="1" thickBot="1" x14ac:dyDescent="0.2">
      <c r="A75" s="25"/>
      <c r="B75" s="99"/>
      <c r="C75" s="96"/>
      <c r="D75" s="96"/>
      <c r="E75" s="96"/>
      <c r="F75" s="96"/>
      <c r="G75" s="97"/>
      <c r="H75" s="24"/>
      <c r="I75" s="24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</row>
    <row r="76" spans="1:243" ht="11" customHeight="1" x14ac:dyDescent="0.15">
      <c r="A76" s="25"/>
      <c r="B76" s="153" t="s">
        <v>67</v>
      </c>
      <c r="C76" s="154"/>
      <c r="D76" s="155"/>
      <c r="E76" s="155"/>
      <c r="F76" s="156"/>
      <c r="G76" s="157"/>
      <c r="H76" s="24"/>
      <c r="I76" s="24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</row>
    <row r="77" spans="1:243" ht="11" customHeight="1" x14ac:dyDescent="0.15">
      <c r="A77" s="25"/>
      <c r="B77" s="147"/>
      <c r="C77" s="26"/>
      <c r="D77" s="27"/>
      <c r="E77" s="27"/>
      <c r="F77" s="47"/>
      <c r="G77" s="148"/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1" customHeight="1" x14ac:dyDescent="0.15">
      <c r="A78" s="25"/>
      <c r="B78" s="147"/>
      <c r="C78" s="26"/>
      <c r="D78" s="27"/>
      <c r="E78" s="27"/>
      <c r="F78" s="47"/>
      <c r="G78" s="148"/>
      <c r="H78" s="24"/>
      <c r="I78" s="24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</row>
    <row r="79" spans="1:243" ht="11" customHeight="1" x14ac:dyDescent="0.15">
      <c r="A79" s="25"/>
      <c r="B79" s="147"/>
      <c r="C79" s="26"/>
      <c r="D79" s="27"/>
      <c r="E79" s="27"/>
      <c r="F79" s="47"/>
      <c r="G79" s="148"/>
      <c r="H79" s="24"/>
      <c r="I79" s="24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</row>
    <row r="80" spans="1:243" ht="11" customHeight="1" x14ac:dyDescent="0.15">
      <c r="A80" s="25"/>
      <c r="B80" s="147"/>
      <c r="C80" s="26"/>
      <c r="D80" s="27"/>
      <c r="E80" s="27"/>
      <c r="F80" s="47"/>
      <c r="G80" s="148"/>
      <c r="H80" s="24"/>
      <c r="I80" s="24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</row>
    <row r="81" spans="1:243" ht="11" customHeight="1" thickBot="1" x14ac:dyDescent="0.2">
      <c r="A81" s="25"/>
      <c r="B81" s="150" t="s">
        <v>68</v>
      </c>
      <c r="C81" s="151"/>
      <c r="D81" s="151"/>
      <c r="E81" s="151"/>
      <c r="F81" s="151"/>
      <c r="G81" s="123">
        <f>SUM(G76:G80)</f>
        <v>0</v>
      </c>
      <c r="H81" s="24"/>
      <c r="I81" s="24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</row>
    <row r="82" spans="1:243" ht="11" customHeight="1" thickBot="1" x14ac:dyDescent="0.2">
      <c r="A82" s="25"/>
      <c r="B82" s="99"/>
      <c r="C82" s="96"/>
      <c r="D82" s="96"/>
      <c r="E82" s="96"/>
      <c r="F82" s="96"/>
      <c r="G82" s="97"/>
      <c r="H82" s="24"/>
      <c r="I82" s="24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</row>
    <row r="83" spans="1:243" ht="11" customHeight="1" x14ac:dyDescent="0.15">
      <c r="A83" s="25"/>
      <c r="B83" s="153" t="s">
        <v>69</v>
      </c>
      <c r="C83" s="154"/>
      <c r="D83" s="155"/>
      <c r="E83" s="155"/>
      <c r="F83" s="156"/>
      <c r="G83" s="157"/>
      <c r="H83" s="24"/>
      <c r="I83" s="24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</row>
    <row r="84" spans="1:243" ht="11" customHeight="1" x14ac:dyDescent="0.15">
      <c r="A84" s="25"/>
      <c r="B84" s="147"/>
      <c r="C84" s="26"/>
      <c r="D84" s="27"/>
      <c r="E84" s="27"/>
      <c r="F84" s="47"/>
      <c r="G84" s="148"/>
      <c r="H84" s="24"/>
      <c r="I84" s="24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</row>
    <row r="85" spans="1:243" ht="11" customHeight="1" x14ac:dyDescent="0.15">
      <c r="A85" s="25"/>
      <c r="B85" s="147"/>
      <c r="C85" s="26"/>
      <c r="D85" s="27"/>
      <c r="E85" s="27"/>
      <c r="F85" s="47"/>
      <c r="G85" s="148"/>
      <c r="H85" s="24"/>
      <c r="I85" s="24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</row>
    <row r="86" spans="1:243" ht="11" customHeight="1" x14ac:dyDescent="0.15">
      <c r="A86" s="25"/>
      <c r="B86" s="147"/>
      <c r="C86" s="26"/>
      <c r="D86" s="27"/>
      <c r="E86" s="27"/>
      <c r="F86" s="47"/>
      <c r="G86" s="148"/>
      <c r="H86" s="24"/>
      <c r="I86" s="24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</row>
    <row r="87" spans="1:243" ht="11" customHeight="1" x14ac:dyDescent="0.15">
      <c r="A87" s="25"/>
      <c r="B87" s="147"/>
      <c r="C87" s="26"/>
      <c r="D87" s="27"/>
      <c r="E87" s="27"/>
      <c r="F87" s="47"/>
      <c r="G87" s="148"/>
      <c r="H87" s="24"/>
      <c r="I87" s="24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</row>
    <row r="88" spans="1:243" ht="11" customHeight="1" thickBot="1" x14ac:dyDescent="0.2">
      <c r="A88" s="25"/>
      <c r="B88" s="150" t="s">
        <v>73</v>
      </c>
      <c r="C88" s="151"/>
      <c r="D88" s="151"/>
      <c r="E88" s="151"/>
      <c r="F88" s="151"/>
      <c r="G88" s="123">
        <f>SUM(G83:G87)</f>
        <v>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1" customHeight="1" thickBot="1" x14ac:dyDescent="0.2">
      <c r="A89" s="25"/>
      <c r="B89" s="99"/>
      <c r="C89" s="96"/>
      <c r="D89" s="96"/>
      <c r="E89" s="96"/>
      <c r="F89" s="96"/>
      <c r="G89" s="97"/>
      <c r="H89" s="24"/>
      <c r="I89" s="24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</row>
    <row r="90" spans="1:243" ht="11" customHeight="1" x14ac:dyDescent="0.15">
      <c r="A90" s="25"/>
      <c r="B90" s="153" t="s">
        <v>70</v>
      </c>
      <c r="C90" s="154"/>
      <c r="D90" s="155"/>
      <c r="E90" s="155"/>
      <c r="F90" s="156"/>
      <c r="G90" s="157"/>
      <c r="H90" s="24"/>
      <c r="I90" s="24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</row>
    <row r="91" spans="1:243" ht="11" customHeight="1" x14ac:dyDescent="0.15">
      <c r="A91" s="25"/>
      <c r="B91" s="147"/>
      <c r="C91" s="26"/>
      <c r="D91" s="27"/>
      <c r="E91" s="27"/>
      <c r="F91" s="47"/>
      <c r="G91" s="148"/>
      <c r="H91" s="24"/>
      <c r="I91" s="24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</row>
    <row r="92" spans="1:243" ht="11" customHeight="1" x14ac:dyDescent="0.15">
      <c r="A92" s="25"/>
      <c r="B92" s="147"/>
      <c r="C92" s="26"/>
      <c r="D92" s="27"/>
      <c r="E92" s="27"/>
      <c r="F92" s="47"/>
      <c r="G92" s="148"/>
      <c r="H92" s="24"/>
      <c r="I92" s="24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</row>
    <row r="93" spans="1:243" ht="11" customHeight="1" x14ac:dyDescent="0.15">
      <c r="A93" s="25"/>
      <c r="B93" s="147"/>
      <c r="C93" s="26"/>
      <c r="D93" s="27"/>
      <c r="E93" s="27"/>
      <c r="F93" s="47"/>
      <c r="G93" s="148"/>
      <c r="H93" s="24"/>
      <c r="I93" s="24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</row>
    <row r="94" spans="1:243" ht="11" customHeight="1" x14ac:dyDescent="0.15">
      <c r="A94" s="25"/>
      <c r="B94" s="147"/>
      <c r="C94" s="26"/>
      <c r="D94" s="27"/>
      <c r="E94" s="27"/>
      <c r="F94" s="47"/>
      <c r="G94" s="148"/>
      <c r="H94" s="24"/>
      <c r="I94" s="24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</row>
    <row r="95" spans="1:243" ht="11" customHeight="1" thickBot="1" x14ac:dyDescent="0.2">
      <c r="A95" s="21"/>
      <c r="B95" s="150" t="s">
        <v>74</v>
      </c>
      <c r="C95" s="151"/>
      <c r="D95" s="151"/>
      <c r="E95" s="151"/>
      <c r="F95" s="151"/>
      <c r="G95" s="123">
        <f>SUM(G90:G94)</f>
        <v>0</v>
      </c>
      <c r="H95" s="24"/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</row>
    <row r="96" spans="1:243" ht="11" customHeight="1" thickBot="1" x14ac:dyDescent="0.2">
      <c r="A96" s="25"/>
      <c r="B96" s="95"/>
      <c r="C96" s="96"/>
      <c r="D96" s="96"/>
      <c r="E96" s="96"/>
      <c r="F96" s="96"/>
      <c r="G96" s="97"/>
      <c r="H96" s="24"/>
      <c r="I96" s="24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</row>
    <row r="97" spans="1:241" ht="11" customHeight="1" thickBot="1" x14ac:dyDescent="0.2">
      <c r="A97" s="21"/>
      <c r="B97" s="158" t="s">
        <v>46</v>
      </c>
      <c r="C97" s="159"/>
      <c r="D97" s="159"/>
      <c r="E97" s="159"/>
      <c r="F97" s="160"/>
      <c r="G97" s="161">
        <f>SUM(G95+G88+G81+G74+G67)</f>
        <v>1000</v>
      </c>
      <c r="H97" s="25"/>
      <c r="I97" s="25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</row>
    <row r="98" spans="1:241" ht="11" customHeight="1" x14ac:dyDescent="0.15">
      <c r="A98" s="21"/>
      <c r="B98" s="103"/>
      <c r="C98" s="103"/>
      <c r="D98" s="103"/>
      <c r="E98" s="103"/>
      <c r="F98" s="103"/>
      <c r="G98" s="103"/>
      <c r="H98" s="25"/>
      <c r="I98" s="25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</row>
    <row r="99" spans="1:241" ht="11" customHeight="1" x14ac:dyDescent="0.2">
      <c r="A99" s="21"/>
      <c r="B99" s="15"/>
      <c r="C99" s="16"/>
      <c r="D99" s="16"/>
      <c r="E99" s="16"/>
      <c r="F99" s="16"/>
      <c r="G99" s="18"/>
      <c r="H99" s="25"/>
      <c r="I99" s="25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</row>
    <row r="100" spans="1:241" ht="11" customHeight="1" thickBot="1" x14ac:dyDescent="0.2">
      <c r="A100" s="21"/>
      <c r="B100" s="140" t="s">
        <v>6</v>
      </c>
      <c r="C100" s="141" t="s">
        <v>9</v>
      </c>
      <c r="D100" s="142"/>
      <c r="E100" s="37"/>
      <c r="F100" s="38"/>
      <c r="G100" s="37"/>
      <c r="H100" s="25"/>
      <c r="I100" s="25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</row>
    <row r="101" spans="1:241" ht="11" customHeight="1" thickBot="1" x14ac:dyDescent="0.2">
      <c r="A101" s="21"/>
      <c r="B101" s="165" t="s">
        <v>24</v>
      </c>
      <c r="C101" s="166" t="s">
        <v>5</v>
      </c>
      <c r="D101" s="167"/>
      <c r="E101" s="167"/>
      <c r="F101" s="168"/>
      <c r="G101" s="169" t="s">
        <v>25</v>
      </c>
      <c r="H101" s="25"/>
      <c r="I101" s="25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</row>
    <row r="102" spans="1:241" ht="11" customHeight="1" x14ac:dyDescent="0.15">
      <c r="A102" s="21"/>
      <c r="B102" s="153" t="s">
        <v>72</v>
      </c>
      <c r="C102" s="154" t="s">
        <v>28</v>
      </c>
      <c r="D102" s="155"/>
      <c r="E102" s="155"/>
      <c r="F102" s="156"/>
      <c r="G102" s="157">
        <v>1000</v>
      </c>
      <c r="H102" s="25"/>
      <c r="I102" s="25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</row>
    <row r="103" spans="1:241" ht="11" customHeight="1" x14ac:dyDescent="0.15">
      <c r="A103" s="21"/>
      <c r="B103" s="147"/>
      <c r="C103" s="26"/>
      <c r="D103" s="27"/>
      <c r="E103" s="27"/>
      <c r="F103" s="47"/>
      <c r="G103" s="148"/>
      <c r="H103" s="25"/>
      <c r="I103" s="25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</row>
    <row r="104" spans="1:241" ht="11" customHeight="1" x14ac:dyDescent="0.15">
      <c r="A104" s="21"/>
      <c r="B104" s="147"/>
      <c r="C104" s="26"/>
      <c r="D104" s="27"/>
      <c r="E104" s="27"/>
      <c r="F104" s="47"/>
      <c r="G104" s="148"/>
      <c r="H104" s="25"/>
      <c r="I104" s="25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</row>
    <row r="105" spans="1:241" ht="11" customHeight="1" x14ac:dyDescent="0.15">
      <c r="A105" s="21"/>
      <c r="B105" s="147"/>
      <c r="C105" s="26"/>
      <c r="D105" s="27"/>
      <c r="E105" s="27"/>
      <c r="F105" s="47"/>
      <c r="G105" s="148"/>
      <c r="H105" s="25"/>
      <c r="I105" s="25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</row>
    <row r="106" spans="1:241" ht="11" customHeight="1" x14ac:dyDescent="0.15">
      <c r="A106" s="21"/>
      <c r="B106" s="147"/>
      <c r="C106" s="26"/>
      <c r="D106" s="27"/>
      <c r="E106" s="27"/>
      <c r="F106" s="47"/>
      <c r="G106" s="148"/>
      <c r="H106" s="25"/>
      <c r="I106" s="25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</row>
    <row r="107" spans="1:241" ht="11" customHeight="1" thickBot="1" x14ac:dyDescent="0.2">
      <c r="A107" s="21"/>
      <c r="B107" s="170" t="s">
        <v>71</v>
      </c>
      <c r="C107" s="171"/>
      <c r="D107" s="151"/>
      <c r="E107" s="151"/>
      <c r="F107" s="172"/>
      <c r="G107" s="123">
        <f>SUM(G102:G106)</f>
        <v>1000</v>
      </c>
      <c r="H107" s="25"/>
      <c r="I107" s="25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</row>
    <row r="108" spans="1:241" ht="11" customHeight="1" thickBot="1" x14ac:dyDescent="0.2">
      <c r="A108" s="25"/>
      <c r="B108" s="100"/>
      <c r="C108" s="96"/>
      <c r="D108" s="96"/>
      <c r="E108" s="96"/>
      <c r="F108" s="101"/>
      <c r="G108" s="97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</row>
    <row r="109" spans="1:241" ht="11" customHeight="1" x14ac:dyDescent="0.15">
      <c r="A109" s="21"/>
      <c r="B109" s="153" t="s">
        <v>65</v>
      </c>
      <c r="C109" s="154" t="s">
        <v>28</v>
      </c>
      <c r="D109" s="155"/>
      <c r="E109" s="155"/>
      <c r="F109" s="156"/>
      <c r="G109" s="157">
        <v>1000</v>
      </c>
      <c r="H109" s="25"/>
      <c r="I109" s="25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</row>
    <row r="110" spans="1:241" ht="11" customHeight="1" x14ac:dyDescent="0.15">
      <c r="A110" s="21"/>
      <c r="B110" s="147"/>
      <c r="C110" s="26"/>
      <c r="D110" s="27"/>
      <c r="E110" s="27"/>
      <c r="F110" s="47"/>
      <c r="G110" s="148"/>
      <c r="H110" s="25"/>
      <c r="I110" s="25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</row>
    <row r="111" spans="1:241" ht="11" customHeight="1" x14ac:dyDescent="0.15">
      <c r="A111" s="21"/>
      <c r="B111" s="147"/>
      <c r="C111" s="26"/>
      <c r="D111" s="27"/>
      <c r="E111" s="27"/>
      <c r="F111" s="47"/>
      <c r="G111" s="148"/>
      <c r="H111" s="25"/>
      <c r="I111" s="25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</row>
    <row r="112" spans="1:241" ht="11" customHeight="1" x14ac:dyDescent="0.15">
      <c r="B112" s="147"/>
      <c r="C112" s="26"/>
      <c r="D112" s="27"/>
      <c r="E112" s="27"/>
      <c r="F112" s="47"/>
      <c r="G112" s="148"/>
      <c r="H112" s="3"/>
    </row>
    <row r="113" spans="2:8" ht="11" customHeight="1" x14ac:dyDescent="0.15">
      <c r="B113" s="173"/>
      <c r="C113" s="26"/>
      <c r="D113" s="27"/>
      <c r="E113" s="27"/>
      <c r="F113" s="47"/>
      <c r="G113" s="148"/>
      <c r="H113" s="3"/>
    </row>
    <row r="114" spans="2:8" ht="11" customHeight="1" thickBot="1" x14ac:dyDescent="0.2">
      <c r="B114" s="174" t="s">
        <v>79</v>
      </c>
      <c r="C114" s="151"/>
      <c r="D114" s="151"/>
      <c r="E114" s="151"/>
      <c r="F114" s="172"/>
      <c r="G114" s="123">
        <f>SUM(G109:G113)</f>
        <v>1000</v>
      </c>
      <c r="H114" s="3"/>
    </row>
    <row r="115" spans="2:8" ht="11" customHeight="1" thickBot="1" x14ac:dyDescent="0.2">
      <c r="B115" s="102"/>
      <c r="C115" s="96"/>
      <c r="D115" s="96"/>
      <c r="E115" s="96"/>
      <c r="F115" s="101"/>
      <c r="G115" s="97"/>
      <c r="H115" s="3"/>
    </row>
    <row r="116" spans="2:8" ht="11" customHeight="1" x14ac:dyDescent="0.15">
      <c r="B116" s="153" t="s">
        <v>67</v>
      </c>
      <c r="C116" s="154" t="s">
        <v>28</v>
      </c>
      <c r="D116" s="155"/>
      <c r="E116" s="155"/>
      <c r="F116" s="156"/>
      <c r="G116" s="157">
        <v>1000</v>
      </c>
      <c r="H116" s="3"/>
    </row>
    <row r="117" spans="2:8" ht="11" customHeight="1" x14ac:dyDescent="0.15">
      <c r="B117" s="147"/>
      <c r="C117" s="26"/>
      <c r="D117" s="27"/>
      <c r="E117" s="27"/>
      <c r="F117" s="47"/>
      <c r="G117" s="148"/>
      <c r="H117" s="3"/>
    </row>
    <row r="118" spans="2:8" ht="11" customHeight="1" x14ac:dyDescent="0.15">
      <c r="B118" s="147"/>
      <c r="C118" s="26"/>
      <c r="D118" s="27"/>
      <c r="E118" s="27"/>
      <c r="F118" s="47"/>
      <c r="G118" s="148"/>
      <c r="H118" s="3"/>
    </row>
    <row r="119" spans="2:8" ht="11" customHeight="1" x14ac:dyDescent="0.15">
      <c r="B119" s="147"/>
      <c r="C119" s="26"/>
      <c r="D119" s="27"/>
      <c r="E119" s="27"/>
      <c r="F119" s="47"/>
      <c r="G119" s="148"/>
      <c r="H119" s="3"/>
    </row>
    <row r="120" spans="2:8" ht="11" customHeight="1" x14ac:dyDescent="0.15">
      <c r="B120" s="173"/>
      <c r="C120" s="26"/>
      <c r="D120" s="27"/>
      <c r="E120" s="27"/>
      <c r="F120" s="47"/>
      <c r="G120" s="148"/>
      <c r="H120" s="3"/>
    </row>
    <row r="121" spans="2:8" ht="11" customHeight="1" thickBot="1" x14ac:dyDescent="0.2">
      <c r="B121" s="174" t="s">
        <v>80</v>
      </c>
      <c r="C121" s="151"/>
      <c r="D121" s="151"/>
      <c r="E121" s="151"/>
      <c r="F121" s="172"/>
      <c r="G121" s="123">
        <f>SUM(G116:G120)</f>
        <v>1000</v>
      </c>
      <c r="H121" s="3"/>
    </row>
    <row r="122" spans="2:8" ht="11" customHeight="1" thickBot="1" x14ac:dyDescent="0.2">
      <c r="B122" s="102"/>
      <c r="C122" s="96"/>
      <c r="D122" s="96"/>
      <c r="E122" s="96"/>
      <c r="F122" s="101"/>
      <c r="G122" s="97"/>
      <c r="H122" s="3"/>
    </row>
    <row r="123" spans="2:8" ht="11" customHeight="1" x14ac:dyDescent="0.15">
      <c r="B123" s="153" t="s">
        <v>69</v>
      </c>
      <c r="C123" s="154" t="s">
        <v>28</v>
      </c>
      <c r="D123" s="155"/>
      <c r="E123" s="155"/>
      <c r="F123" s="156"/>
      <c r="G123" s="157">
        <v>1000</v>
      </c>
      <c r="H123" s="3"/>
    </row>
    <row r="124" spans="2:8" ht="11" customHeight="1" x14ac:dyDescent="0.15">
      <c r="B124" s="147"/>
      <c r="C124" s="26"/>
      <c r="D124" s="27"/>
      <c r="E124" s="27"/>
      <c r="F124" s="47"/>
      <c r="G124" s="148"/>
      <c r="H124" s="3"/>
    </row>
    <row r="125" spans="2:8" ht="11" customHeight="1" x14ac:dyDescent="0.15">
      <c r="B125" s="147"/>
      <c r="C125" s="26"/>
      <c r="D125" s="27"/>
      <c r="E125" s="27"/>
      <c r="F125" s="47"/>
      <c r="G125" s="148"/>
      <c r="H125" s="3"/>
    </row>
    <row r="126" spans="2:8" ht="11" customHeight="1" x14ac:dyDescent="0.15">
      <c r="B126" s="147"/>
      <c r="C126" s="26"/>
      <c r="D126" s="27"/>
      <c r="E126" s="27"/>
      <c r="F126" s="47"/>
      <c r="G126" s="148"/>
      <c r="H126" s="3"/>
    </row>
    <row r="127" spans="2:8" ht="11" customHeight="1" x14ac:dyDescent="0.15">
      <c r="B127" s="173"/>
      <c r="C127" s="26"/>
      <c r="D127" s="27"/>
      <c r="E127" s="27"/>
      <c r="F127" s="47"/>
      <c r="G127" s="148"/>
      <c r="H127" s="3"/>
    </row>
    <row r="128" spans="2:8" ht="11" customHeight="1" thickBot="1" x14ac:dyDescent="0.2">
      <c r="B128" s="174" t="s">
        <v>81</v>
      </c>
      <c r="C128" s="151"/>
      <c r="D128" s="151"/>
      <c r="E128" s="151"/>
      <c r="F128" s="172"/>
      <c r="G128" s="123">
        <f>SUM(G123:G127)</f>
        <v>1000</v>
      </c>
      <c r="H128" s="3"/>
    </row>
    <row r="129" spans="1:243" ht="11" customHeight="1" thickBot="1" x14ac:dyDescent="0.2">
      <c r="B129" s="102"/>
      <c r="C129" s="96"/>
      <c r="D129" s="96"/>
      <c r="E129" s="96"/>
      <c r="F129" s="101"/>
      <c r="G129" s="97"/>
      <c r="H129" s="3"/>
    </row>
    <row r="130" spans="1:243" ht="11" customHeight="1" x14ac:dyDescent="0.15">
      <c r="B130" s="153" t="s">
        <v>70</v>
      </c>
      <c r="C130" s="154" t="s">
        <v>28</v>
      </c>
      <c r="D130" s="155"/>
      <c r="E130" s="155"/>
      <c r="F130" s="156"/>
      <c r="G130" s="157">
        <v>1000</v>
      </c>
      <c r="H130" s="3"/>
    </row>
    <row r="131" spans="1:243" ht="11" customHeight="1" x14ac:dyDescent="0.15">
      <c r="B131" s="147"/>
      <c r="C131" s="26"/>
      <c r="D131" s="27"/>
      <c r="E131" s="27"/>
      <c r="F131" s="47"/>
      <c r="G131" s="148"/>
      <c r="H131" s="3"/>
    </row>
    <row r="132" spans="1:243" ht="11" customHeight="1" x14ac:dyDescent="0.15">
      <c r="B132" s="147"/>
      <c r="C132" s="26"/>
      <c r="D132" s="27"/>
      <c r="E132" s="27"/>
      <c r="F132" s="47"/>
      <c r="G132" s="148"/>
      <c r="H132" s="3"/>
    </row>
    <row r="133" spans="1:243" ht="11" customHeight="1" x14ac:dyDescent="0.15">
      <c r="B133" s="147"/>
      <c r="C133" s="26"/>
      <c r="D133" s="27"/>
      <c r="E133" s="27"/>
      <c r="F133" s="47"/>
      <c r="G133" s="148"/>
      <c r="H133" s="3"/>
    </row>
    <row r="134" spans="1:243" ht="11" customHeight="1" x14ac:dyDescent="0.15">
      <c r="B134" s="173"/>
      <c r="C134" s="26"/>
      <c r="D134" s="27"/>
      <c r="E134" s="27"/>
      <c r="F134" s="47"/>
      <c r="G134" s="148"/>
      <c r="H134" s="3"/>
    </row>
    <row r="135" spans="1:243" ht="11" customHeight="1" thickBot="1" x14ac:dyDescent="0.2">
      <c r="B135" s="174" t="s">
        <v>82</v>
      </c>
      <c r="C135" s="151"/>
      <c r="D135" s="151"/>
      <c r="E135" s="151"/>
      <c r="F135" s="172"/>
      <c r="G135" s="123">
        <f>SUM(G130:G134)</f>
        <v>1000</v>
      </c>
      <c r="H135" s="3"/>
    </row>
    <row r="136" spans="1:243" ht="11" customHeight="1" thickBot="1" x14ac:dyDescent="0.2">
      <c r="B136" s="102"/>
      <c r="C136" s="96"/>
      <c r="D136" s="96"/>
      <c r="E136" s="96"/>
      <c r="F136" s="101"/>
      <c r="G136" s="97"/>
      <c r="H136" s="3"/>
    </row>
    <row r="137" spans="1:243" ht="11" customHeight="1" thickBot="1" x14ac:dyDescent="0.2">
      <c r="A137" s="21"/>
      <c r="B137" s="158" t="s">
        <v>41</v>
      </c>
      <c r="C137" s="159"/>
      <c r="D137" s="159"/>
      <c r="E137" s="159"/>
      <c r="F137" s="160"/>
      <c r="G137" s="161">
        <f>SUM(G135+G128+G121+G114+G107)</f>
        <v>5000</v>
      </c>
      <c r="H137" s="24"/>
      <c r="I137" s="24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</row>
    <row r="138" spans="1:243" ht="15" x14ac:dyDescent="0.2">
      <c r="A138" s="21"/>
      <c r="B138" s="15"/>
      <c r="C138" s="16"/>
      <c r="D138" s="16"/>
      <c r="E138" s="16"/>
      <c r="F138" s="16"/>
      <c r="G138" s="18"/>
      <c r="H138" s="25"/>
      <c r="I138" s="25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</row>
    <row r="139" spans="1:243" ht="11" customHeight="1" x14ac:dyDescent="0.2">
      <c r="A139" s="21"/>
      <c r="B139" s="15"/>
      <c r="C139" s="16"/>
      <c r="D139" s="16"/>
      <c r="E139" s="16"/>
      <c r="F139" s="16"/>
      <c r="G139" s="18"/>
      <c r="H139" s="25"/>
      <c r="I139" s="25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</row>
    <row r="140" spans="1:243" ht="11" customHeight="1" thickBot="1" x14ac:dyDescent="0.2">
      <c r="A140" s="21"/>
      <c r="B140" s="140" t="s">
        <v>6</v>
      </c>
      <c r="C140" s="141" t="s">
        <v>7</v>
      </c>
      <c r="D140" s="142"/>
      <c r="E140" s="175"/>
      <c r="F140" s="176"/>
      <c r="G140" s="24"/>
      <c r="H140" s="25"/>
      <c r="I140" s="25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</row>
    <row r="141" spans="1:243" ht="62.25" customHeight="1" thickBot="1" x14ac:dyDescent="0.2">
      <c r="A141" s="21"/>
      <c r="B141" s="188" t="s">
        <v>24</v>
      </c>
      <c r="C141" s="189" t="s">
        <v>8</v>
      </c>
      <c r="D141" s="189" t="s">
        <v>36</v>
      </c>
      <c r="E141" s="189" t="s">
        <v>35</v>
      </c>
      <c r="F141" s="190" t="s">
        <v>34</v>
      </c>
      <c r="G141" s="191" t="s">
        <v>26</v>
      </c>
      <c r="H141" s="25"/>
      <c r="I141" s="25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</row>
    <row r="142" spans="1:243" ht="11" customHeight="1" x14ac:dyDescent="0.15">
      <c r="A142" s="21"/>
      <c r="B142" s="183" t="s">
        <v>83</v>
      </c>
      <c r="C142" s="184">
        <v>10000</v>
      </c>
      <c r="D142" s="185">
        <v>0.7</v>
      </c>
      <c r="E142" s="186">
        <v>36</v>
      </c>
      <c r="F142" s="186">
        <v>9</v>
      </c>
      <c r="G142" s="187">
        <f t="shared" ref="G142:G147" si="0">IFERROR((F142/E142)*D142*C142, "")</f>
        <v>1750</v>
      </c>
      <c r="H142" s="25"/>
      <c r="I142" s="25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</row>
    <row r="143" spans="1:243" ht="11" customHeight="1" x14ac:dyDescent="0.15">
      <c r="A143" s="21"/>
      <c r="B143" s="178"/>
      <c r="C143" s="28"/>
      <c r="D143" s="32"/>
      <c r="E143" s="33"/>
      <c r="F143" s="33"/>
      <c r="G143" s="177" t="str">
        <f t="shared" si="0"/>
        <v/>
      </c>
      <c r="H143" s="25"/>
      <c r="I143" s="25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</row>
    <row r="144" spans="1:243" ht="11" customHeight="1" x14ac:dyDescent="0.15">
      <c r="A144" s="21"/>
      <c r="B144" s="178"/>
      <c r="C144" s="28"/>
      <c r="D144" s="32"/>
      <c r="E144" s="33"/>
      <c r="F144" s="33"/>
      <c r="G144" s="177" t="str">
        <f t="shared" si="0"/>
        <v/>
      </c>
      <c r="H144" s="25"/>
      <c r="I144" s="25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</row>
    <row r="145" spans="1:243" ht="11" customHeight="1" x14ac:dyDescent="0.15">
      <c r="B145" s="179"/>
      <c r="C145" s="34"/>
      <c r="D145" s="35"/>
      <c r="E145" s="36"/>
      <c r="F145" s="29"/>
      <c r="G145" s="177" t="str">
        <f t="shared" si="0"/>
        <v/>
      </c>
      <c r="H145" s="3"/>
    </row>
    <row r="146" spans="1:243" ht="11" customHeight="1" x14ac:dyDescent="0.15">
      <c r="B146" s="179"/>
      <c r="C146" s="34"/>
      <c r="D146" s="35"/>
      <c r="E146" s="36"/>
      <c r="F146" s="29"/>
      <c r="G146" s="177" t="str">
        <f t="shared" si="0"/>
        <v/>
      </c>
      <c r="H146" s="20"/>
      <c r="I146" s="20"/>
    </row>
    <row r="147" spans="1:243" ht="11" customHeight="1" x14ac:dyDescent="0.15">
      <c r="B147" s="179"/>
      <c r="C147" s="34"/>
      <c r="D147" s="35"/>
      <c r="E147" s="36"/>
      <c r="F147" s="29"/>
      <c r="G147" s="177" t="str">
        <f t="shared" si="0"/>
        <v/>
      </c>
      <c r="H147" s="20"/>
      <c r="I147" s="20"/>
    </row>
    <row r="148" spans="1:243" ht="11" customHeight="1" thickBot="1" x14ac:dyDescent="0.2">
      <c r="A148" s="21"/>
      <c r="B148" s="180" t="s">
        <v>42</v>
      </c>
      <c r="C148" s="181"/>
      <c r="D148" s="181"/>
      <c r="E148" s="181"/>
      <c r="F148" s="181"/>
      <c r="G148" s="182">
        <f>SUM(G142:G147)</f>
        <v>1750</v>
      </c>
      <c r="H148" s="24"/>
      <c r="I148" s="24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</row>
    <row r="149" spans="1:243" ht="15" x14ac:dyDescent="0.2">
      <c r="A149" s="21"/>
      <c r="B149" s="15"/>
      <c r="C149" s="16"/>
      <c r="D149" s="16"/>
      <c r="E149" s="16"/>
      <c r="F149" s="16"/>
      <c r="G149" s="18"/>
      <c r="H149" s="25"/>
      <c r="I149" s="25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</row>
    <row r="150" spans="1:243" ht="11" customHeight="1" x14ac:dyDescent="0.2">
      <c r="A150" s="21"/>
      <c r="B150" s="15"/>
      <c r="C150" s="16"/>
      <c r="D150" s="16"/>
      <c r="E150" s="16"/>
      <c r="F150" s="16"/>
      <c r="G150" s="19"/>
      <c r="H150" s="25"/>
      <c r="I150" s="25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</row>
    <row r="151" spans="1:243" ht="11" customHeight="1" x14ac:dyDescent="0.2">
      <c r="A151" s="21"/>
      <c r="B151" s="15"/>
      <c r="C151" s="16"/>
      <c r="D151" s="16"/>
      <c r="E151" s="16"/>
      <c r="F151" s="16"/>
      <c r="G151" s="19"/>
      <c r="H151" s="25"/>
      <c r="I151" s="25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</row>
    <row r="152" spans="1:243" ht="11" customHeight="1" thickBot="1" x14ac:dyDescent="0.2">
      <c r="B152" s="140" t="s">
        <v>3</v>
      </c>
      <c r="C152" s="141" t="s">
        <v>4</v>
      </c>
      <c r="D152" s="142"/>
      <c r="E152" s="175"/>
      <c r="F152" s="176"/>
      <c r="G152" s="24"/>
      <c r="H152" s="3"/>
    </row>
    <row r="153" spans="1:243" ht="11" customHeight="1" thickBot="1" x14ac:dyDescent="0.2">
      <c r="B153" s="165" t="s">
        <v>24</v>
      </c>
      <c r="C153" s="166" t="s">
        <v>5</v>
      </c>
      <c r="D153" s="167"/>
      <c r="E153" s="167"/>
      <c r="F153" s="168"/>
      <c r="G153" s="169" t="s">
        <v>27</v>
      </c>
      <c r="H153" s="49"/>
    </row>
    <row r="154" spans="1:243" ht="11" customHeight="1" x14ac:dyDescent="0.15">
      <c r="B154" s="197" t="s">
        <v>21</v>
      </c>
      <c r="C154" s="162" t="s">
        <v>4</v>
      </c>
      <c r="D154" s="163"/>
      <c r="E154" s="163"/>
      <c r="F154" s="198"/>
      <c r="G154" s="199">
        <v>37500</v>
      </c>
      <c r="H154" s="3"/>
    </row>
    <row r="155" spans="1:243" ht="11" customHeight="1" x14ac:dyDescent="0.15">
      <c r="B155" s="192"/>
      <c r="C155" s="26"/>
      <c r="D155" s="27"/>
      <c r="E155" s="27"/>
      <c r="F155" s="50"/>
      <c r="G155" s="148"/>
      <c r="H155" s="3"/>
    </row>
    <row r="156" spans="1:243" ht="11" customHeight="1" x14ac:dyDescent="0.15">
      <c r="B156" s="193"/>
      <c r="C156" s="30"/>
      <c r="D156" s="31"/>
      <c r="E156" s="31"/>
      <c r="F156" s="48"/>
      <c r="G156" s="148"/>
      <c r="H156" s="3"/>
    </row>
    <row r="157" spans="1:243" ht="13" thickBot="1" x14ac:dyDescent="0.2">
      <c r="B157" s="180" t="s">
        <v>43</v>
      </c>
      <c r="C157" s="194"/>
      <c r="D157" s="194"/>
      <c r="E157" s="194"/>
      <c r="F157" s="195"/>
      <c r="G157" s="196">
        <f>SUM(G154:G156)</f>
        <v>37500</v>
      </c>
      <c r="H157" s="3"/>
    </row>
    <row r="159" spans="1:243" ht="11" customHeight="1" x14ac:dyDescent="0.15"/>
    <row r="160" spans="1:243" ht="13" hidden="1" x14ac:dyDescent="0.15">
      <c r="A160" s="40"/>
    </row>
    <row r="161" spans="1:3" ht="13" hidden="1" x14ac:dyDescent="0.15">
      <c r="A161" s="40"/>
    </row>
    <row r="162" spans="1:3" ht="13" hidden="1" x14ac:dyDescent="0.15">
      <c r="A162" s="40"/>
    </row>
    <row r="163" spans="1:3" ht="16" x14ac:dyDescent="0.2">
      <c r="A163" s="40"/>
      <c r="B163" s="55"/>
    </row>
    <row r="164" spans="1:3" ht="13" x14ac:dyDescent="0.15">
      <c r="A164" s="40"/>
      <c r="B164" s="3"/>
      <c r="C164" s="3"/>
    </row>
    <row r="165" spans="1:3" ht="13" x14ac:dyDescent="0.15">
      <c r="A165" s="40"/>
      <c r="B165" s="3"/>
      <c r="C165" s="3"/>
    </row>
    <row r="166" spans="1:3" x14ac:dyDescent="0.15">
      <c r="B166" s="3"/>
      <c r="C166" s="3"/>
    </row>
    <row r="167" spans="1:3" x14ac:dyDescent="0.15">
      <c r="B167" s="3"/>
      <c r="C167" s="3"/>
    </row>
    <row r="168" spans="1:3" x14ac:dyDescent="0.15">
      <c r="B168" s="3"/>
      <c r="C168" s="3"/>
    </row>
    <row r="169" spans="1:3" x14ac:dyDescent="0.15">
      <c r="B169" s="3"/>
      <c r="C169" s="3"/>
    </row>
    <row r="170" spans="1:3" x14ac:dyDescent="0.15">
      <c r="B170" s="3"/>
      <c r="C170" s="3"/>
    </row>
  </sheetData>
  <mergeCells count="12">
    <mergeCell ref="C7:D7"/>
    <mergeCell ref="F7:G7"/>
    <mergeCell ref="C8:D8"/>
    <mergeCell ref="F8:G8"/>
    <mergeCell ref="F9:G9"/>
    <mergeCell ref="C11:D11"/>
    <mergeCell ref="C3:D3"/>
    <mergeCell ref="F3:G3"/>
    <mergeCell ref="C4:D4"/>
    <mergeCell ref="C5:D5"/>
    <mergeCell ref="F5:G5"/>
    <mergeCell ref="F6:G6"/>
  </mergeCells>
  <conditionalFormatting sqref="G157">
    <cfRule type="cellIs" dxfId="11" priority="1" operator="greaterThan">
      <formula>$J$7</formula>
    </cfRule>
  </conditionalFormatting>
  <conditionalFormatting sqref="H9">
    <cfRule type="cellIs" dxfId="10" priority="3" operator="greaterThan">
      <formula>250000</formula>
    </cfRule>
  </conditionalFormatting>
  <conditionalFormatting sqref="H7">
    <cfRule type="cellIs" dxfId="9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E971-EE72-884A-B2A2-4178DC95DE84}">
  <sheetPr>
    <pageSetUpPr fitToPage="1"/>
  </sheetPr>
  <dimension ref="A1:II107"/>
  <sheetViews>
    <sheetView zoomScale="116" zoomScaleNormal="100" workbookViewId="0">
      <selection activeCell="B7" sqref="B7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84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200" t="s">
        <v>105</v>
      </c>
      <c r="C3" s="225"/>
      <c r="D3" s="226"/>
      <c r="F3" s="209" t="str">
        <f>B15</f>
        <v>Direct Personnel Costs</v>
      </c>
      <c r="G3" s="210"/>
      <c r="H3" s="211">
        <f>G35</f>
        <v>13953.488372093023</v>
      </c>
    </row>
    <row r="4" spans="2:11" ht="15" customHeight="1" x14ac:dyDescent="0.15">
      <c r="B4" s="201" t="s">
        <v>106</v>
      </c>
      <c r="C4" s="105"/>
      <c r="D4" s="202"/>
      <c r="F4" s="212" t="str">
        <f>C38</f>
        <v>Other goods and services</v>
      </c>
      <c r="G4" s="83"/>
      <c r="H4" s="213">
        <f>G57</f>
        <v>1000</v>
      </c>
    </row>
    <row r="5" spans="2:11" ht="15" customHeight="1" x14ac:dyDescent="0.15">
      <c r="B5" s="201" t="s">
        <v>22</v>
      </c>
      <c r="C5" s="115" t="s">
        <v>40</v>
      </c>
      <c r="D5" s="204"/>
      <c r="F5" s="214" t="str">
        <f>C60</f>
        <v>Travel</v>
      </c>
      <c r="G5" s="108"/>
      <c r="H5" s="213">
        <f>G77</f>
        <v>2000</v>
      </c>
    </row>
    <row r="6" spans="2:11" ht="15" customHeight="1" x14ac:dyDescent="0.15">
      <c r="B6" s="201" t="s">
        <v>160</v>
      </c>
      <c r="C6" s="6"/>
      <c r="D6" s="205"/>
      <c r="F6" s="214" t="str">
        <f>C80</f>
        <v>Equipment</v>
      </c>
      <c r="G6" s="108"/>
      <c r="H6" s="213">
        <f>G88</f>
        <v>1750</v>
      </c>
      <c r="J6" s="67"/>
    </row>
    <row r="7" spans="2:11" ht="15" customHeight="1" x14ac:dyDescent="0.15">
      <c r="B7" s="201" t="s">
        <v>161</v>
      </c>
      <c r="C7" s="6"/>
      <c r="D7" s="205"/>
      <c r="E7" s="5"/>
      <c r="F7" s="214" t="str">
        <f>C92</f>
        <v>Subcontracting</v>
      </c>
      <c r="G7" s="108"/>
      <c r="H7" s="21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206" t="s">
        <v>0</v>
      </c>
      <c r="C8" s="227" t="s">
        <v>1</v>
      </c>
      <c r="D8" s="228"/>
      <c r="E8" s="5"/>
      <c r="F8" s="215" t="s">
        <v>51</v>
      </c>
      <c r="G8" s="111"/>
      <c r="H8" s="213">
        <f>(G22+G47+G67+G88)*0.25</f>
        <v>2681.6860465116279</v>
      </c>
    </row>
    <row r="9" spans="2:11" ht="17.25" customHeight="1" thickBot="1" x14ac:dyDescent="0.2">
      <c r="E9" s="8"/>
      <c r="F9" s="216" t="s">
        <v>56</v>
      </c>
      <c r="G9" s="217"/>
      <c r="H9" s="218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18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221" t="s">
        <v>48</v>
      </c>
      <c r="C16" s="222" t="s">
        <v>15</v>
      </c>
      <c r="D16" s="223" t="s">
        <v>17</v>
      </c>
      <c r="E16" s="223" t="s">
        <v>2</v>
      </c>
      <c r="F16" s="223" t="s">
        <v>16</v>
      </c>
      <c r="G16" s="224" t="s">
        <v>19</v>
      </c>
      <c r="H16" s="3"/>
    </row>
    <row r="17" spans="2:8" ht="11" customHeight="1" x14ac:dyDescent="0.15">
      <c r="B17" s="219" t="s">
        <v>50</v>
      </c>
      <c r="C17" s="220">
        <v>1720</v>
      </c>
      <c r="D17" s="46">
        <v>60000</v>
      </c>
      <c r="E17" s="53">
        <f>D17/C17</f>
        <v>34.883720930232556</v>
      </c>
      <c r="F17" s="43">
        <v>200</v>
      </c>
      <c r="G17" s="120">
        <f>E17*F17</f>
        <v>6976.7441860465115</v>
      </c>
      <c r="H17" s="3"/>
    </row>
    <row r="18" spans="2:8" ht="11" customHeight="1" x14ac:dyDescent="0.15">
      <c r="B18" s="119"/>
      <c r="C18" s="45"/>
      <c r="D18" s="41"/>
      <c r="E18" s="53"/>
      <c r="F18" s="44"/>
      <c r="G18" s="120"/>
      <c r="H18" s="3"/>
    </row>
    <row r="19" spans="2:8" ht="11" customHeight="1" x14ac:dyDescent="0.15">
      <c r="B19" s="119"/>
      <c r="C19" s="45"/>
      <c r="D19" s="41"/>
      <c r="E19" s="53"/>
      <c r="F19" s="42"/>
      <c r="G19" s="120"/>
      <c r="H19" s="3"/>
    </row>
    <row r="20" spans="2:8" ht="11" customHeight="1" x14ac:dyDescent="0.15">
      <c r="B20" s="119"/>
      <c r="C20" s="45"/>
      <c r="D20" s="41"/>
      <c r="E20" s="53"/>
      <c r="F20" s="42"/>
      <c r="G20" s="120"/>
      <c r="H20" s="3"/>
    </row>
    <row r="21" spans="2:8" ht="11" customHeight="1" x14ac:dyDescent="0.15">
      <c r="B21" s="119"/>
      <c r="C21" s="45"/>
      <c r="D21" s="41"/>
      <c r="E21" s="53"/>
      <c r="F21" s="42"/>
      <c r="G21" s="120"/>
      <c r="H21" s="3"/>
    </row>
    <row r="22" spans="2:8" ht="11" customHeight="1" thickBot="1" x14ac:dyDescent="0.2">
      <c r="B22" s="121" t="s">
        <v>136</v>
      </c>
      <c r="C22" s="122"/>
      <c r="D22" s="122"/>
      <c r="E22" s="122"/>
      <c r="F22" s="122"/>
      <c r="G22" s="123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24" t="s">
        <v>75</v>
      </c>
      <c r="C24" s="125">
        <v>1720</v>
      </c>
      <c r="D24" s="126">
        <v>60000</v>
      </c>
      <c r="E24" s="127">
        <f>D24/C24</f>
        <v>34.883720930232556</v>
      </c>
      <c r="F24" s="128">
        <v>200</v>
      </c>
      <c r="G24" s="129">
        <f>E24*F24</f>
        <v>6976.7441860465115</v>
      </c>
      <c r="H24" s="3"/>
    </row>
    <row r="25" spans="2:8" ht="11" customHeight="1" x14ac:dyDescent="0.15">
      <c r="B25" s="119"/>
      <c r="C25" s="45"/>
      <c r="D25" s="41"/>
      <c r="E25" s="53"/>
      <c r="F25" s="42"/>
      <c r="G25" s="120"/>
      <c r="H25" s="3"/>
    </row>
    <row r="26" spans="2:8" ht="11" hidden="1" customHeight="1" x14ac:dyDescent="0.15">
      <c r="B26" s="119"/>
      <c r="C26" s="45"/>
      <c r="D26" s="41"/>
      <c r="E26" s="53"/>
      <c r="F26" s="42"/>
      <c r="G26" s="120"/>
      <c r="H26" s="3"/>
    </row>
    <row r="27" spans="2:8" ht="11" hidden="1" customHeight="1" x14ac:dyDescent="0.15">
      <c r="B27" s="119"/>
      <c r="C27" s="45"/>
      <c r="D27" s="41"/>
      <c r="E27" s="53"/>
      <c r="F27" s="42"/>
      <c r="G27" s="120"/>
      <c r="H27" s="3"/>
    </row>
    <row r="28" spans="2:8" ht="11" customHeight="1" x14ac:dyDescent="0.15">
      <c r="B28" s="119"/>
      <c r="C28" s="45"/>
      <c r="D28" s="41"/>
      <c r="E28" s="53"/>
      <c r="F28" s="42"/>
      <c r="G28" s="120"/>
      <c r="H28" s="3"/>
    </row>
    <row r="29" spans="2:8" ht="11" customHeight="1" x14ac:dyDescent="0.15">
      <c r="B29" s="119"/>
      <c r="C29" s="45"/>
      <c r="D29" s="41"/>
      <c r="E29" s="53"/>
      <c r="F29" s="42"/>
      <c r="G29" s="120"/>
      <c r="H29" s="3"/>
    </row>
    <row r="30" spans="2:8" ht="11" customHeight="1" x14ac:dyDescent="0.15">
      <c r="B30" s="119"/>
      <c r="C30" s="45"/>
      <c r="D30" s="41"/>
      <c r="E30" s="53"/>
      <c r="F30" s="42"/>
      <c r="G30" s="120"/>
      <c r="H30" s="3"/>
    </row>
    <row r="31" spans="2:8" ht="11" hidden="1" customHeight="1" x14ac:dyDescent="0.15">
      <c r="B31" s="130"/>
      <c r="C31" s="45"/>
      <c r="D31" s="41"/>
      <c r="E31" s="54"/>
      <c r="F31" s="42"/>
      <c r="G31" s="120"/>
      <c r="H31" s="3"/>
    </row>
    <row r="32" spans="2:8" ht="11.25" customHeight="1" thickBot="1" x14ac:dyDescent="0.2">
      <c r="B32" s="121" t="s">
        <v>137</v>
      </c>
      <c r="C32" s="131"/>
      <c r="D32" s="132"/>
      <c r="E32" s="133"/>
      <c r="F32" s="134"/>
      <c r="G32" s="123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35" t="s">
        <v>107</v>
      </c>
      <c r="C35" s="136"/>
      <c r="D35" s="137"/>
      <c r="E35" s="137"/>
      <c r="F35" s="138"/>
      <c r="G35" s="139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40" t="s">
        <v>6</v>
      </c>
      <c r="C38" s="141" t="s">
        <v>10</v>
      </c>
      <c r="D38" s="142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43" t="s">
        <v>24</v>
      </c>
      <c r="C39" s="144" t="s">
        <v>5</v>
      </c>
      <c r="D39" s="145"/>
      <c r="E39" s="145"/>
      <c r="F39" s="152"/>
      <c r="G39" s="146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53" t="s">
        <v>63</v>
      </c>
      <c r="C40" s="154" t="s">
        <v>33</v>
      </c>
      <c r="D40" s="155"/>
      <c r="E40" s="155"/>
      <c r="F40" s="156"/>
      <c r="G40" s="157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47"/>
      <c r="C41" s="26"/>
      <c r="D41" s="27"/>
      <c r="E41" s="27"/>
      <c r="F41" s="47"/>
      <c r="G41" s="148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47"/>
      <c r="C42" s="26"/>
      <c r="D42" s="27"/>
      <c r="E42" s="27"/>
      <c r="F42" s="47"/>
      <c r="G42" s="148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47"/>
      <c r="C43" s="26"/>
      <c r="D43" s="27"/>
      <c r="E43" s="27"/>
      <c r="F43" s="47"/>
      <c r="G43" s="148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47"/>
      <c r="C44" s="26"/>
      <c r="D44" s="27"/>
      <c r="E44" s="27"/>
      <c r="F44" s="47"/>
      <c r="G44" s="148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47"/>
      <c r="C45" s="26"/>
      <c r="D45" s="27"/>
      <c r="E45" s="27"/>
      <c r="F45" s="47"/>
      <c r="G45" s="148"/>
      <c r="H45" s="3"/>
    </row>
    <row r="46" spans="1:243" ht="11" customHeight="1" x14ac:dyDescent="0.15">
      <c r="A46" s="21"/>
      <c r="B46" s="149"/>
      <c r="C46" s="26"/>
      <c r="D46" s="27"/>
      <c r="E46" s="27"/>
      <c r="F46" s="98"/>
      <c r="G46" s="148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50" t="s">
        <v>85</v>
      </c>
      <c r="C47" s="151"/>
      <c r="D47" s="151"/>
      <c r="E47" s="151"/>
      <c r="F47" s="151"/>
      <c r="G47" s="123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53" t="s">
        <v>65</v>
      </c>
      <c r="C49" s="154"/>
      <c r="D49" s="155"/>
      <c r="E49" s="155"/>
      <c r="F49" s="156"/>
      <c r="G49" s="157">
        <v>0</v>
      </c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47"/>
      <c r="C50" s="26"/>
      <c r="D50" s="27"/>
      <c r="E50" s="27"/>
      <c r="F50" s="47"/>
      <c r="G50" s="148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47"/>
      <c r="C51" s="26"/>
      <c r="D51" s="27"/>
      <c r="E51" s="27"/>
      <c r="F51" s="47"/>
      <c r="G51" s="148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47"/>
      <c r="C52" s="26"/>
      <c r="D52" s="27"/>
      <c r="E52" s="27"/>
      <c r="F52" s="47"/>
      <c r="G52" s="148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47"/>
      <c r="C53" s="26"/>
      <c r="D53" s="27"/>
      <c r="E53" s="27"/>
      <c r="F53" s="47"/>
      <c r="G53" s="148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50" t="s">
        <v>86</v>
      </c>
      <c r="C54" s="151"/>
      <c r="D54" s="151"/>
      <c r="E54" s="151"/>
      <c r="F54" s="151"/>
      <c r="G54" s="123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11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58" t="s">
        <v>87</v>
      </c>
      <c r="C57" s="159"/>
      <c r="D57" s="159"/>
      <c r="E57" s="159"/>
      <c r="F57" s="160"/>
      <c r="G57" s="161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40" t="s">
        <v>6</v>
      </c>
      <c r="C60" s="141" t="s">
        <v>9</v>
      </c>
      <c r="D60" s="142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65" t="s">
        <v>24</v>
      </c>
      <c r="C61" s="166" t="s">
        <v>5</v>
      </c>
      <c r="D61" s="167"/>
      <c r="E61" s="167"/>
      <c r="F61" s="168"/>
      <c r="G61" s="169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53" t="s">
        <v>72</v>
      </c>
      <c r="C62" s="154" t="s">
        <v>28</v>
      </c>
      <c r="D62" s="155"/>
      <c r="E62" s="155"/>
      <c r="F62" s="156"/>
      <c r="G62" s="157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47"/>
      <c r="C63" s="26"/>
      <c r="D63" s="27"/>
      <c r="E63" s="27"/>
      <c r="F63" s="47"/>
      <c r="G63" s="148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47"/>
      <c r="C64" s="26"/>
      <c r="D64" s="27"/>
      <c r="E64" s="27"/>
      <c r="F64" s="47"/>
      <c r="G64" s="148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47"/>
      <c r="C65" s="26"/>
      <c r="D65" s="27"/>
      <c r="E65" s="27"/>
      <c r="F65" s="47"/>
      <c r="G65" s="148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47"/>
      <c r="C66" s="26"/>
      <c r="D66" s="27"/>
      <c r="E66" s="27"/>
      <c r="F66" s="47"/>
      <c r="G66" s="148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70" t="s">
        <v>88</v>
      </c>
      <c r="C67" s="171"/>
      <c r="D67" s="151"/>
      <c r="E67" s="151"/>
      <c r="F67" s="172"/>
      <c r="G67" s="123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53" t="s">
        <v>65</v>
      </c>
      <c r="C69" s="154" t="s">
        <v>28</v>
      </c>
      <c r="D69" s="155"/>
      <c r="E69" s="155"/>
      <c r="F69" s="156"/>
      <c r="G69" s="157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47"/>
      <c r="C70" s="26"/>
      <c r="D70" s="27"/>
      <c r="E70" s="27"/>
      <c r="F70" s="47"/>
      <c r="G70" s="148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47"/>
      <c r="C71" s="26"/>
      <c r="D71" s="27"/>
      <c r="E71" s="27"/>
      <c r="F71" s="47"/>
      <c r="G71" s="148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47"/>
      <c r="C72" s="26"/>
      <c r="D72" s="27"/>
      <c r="E72" s="27"/>
      <c r="F72" s="47"/>
      <c r="G72" s="148"/>
      <c r="H72" s="3"/>
    </row>
    <row r="73" spans="1:243" ht="11" customHeight="1" x14ac:dyDescent="0.15">
      <c r="B73" s="173"/>
      <c r="C73" s="26"/>
      <c r="D73" s="27"/>
      <c r="E73" s="27"/>
      <c r="F73" s="47"/>
      <c r="G73" s="148"/>
      <c r="H73" s="3"/>
    </row>
    <row r="74" spans="1:243" ht="11" customHeight="1" thickBot="1" x14ac:dyDescent="0.2">
      <c r="B74" s="174" t="s">
        <v>89</v>
      </c>
      <c r="C74" s="151"/>
      <c r="D74" s="151"/>
      <c r="E74" s="151"/>
      <c r="F74" s="172"/>
      <c r="G74" s="123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58" t="s">
        <v>90</v>
      </c>
      <c r="C77" s="159"/>
      <c r="D77" s="159"/>
      <c r="E77" s="159"/>
      <c r="F77" s="160"/>
      <c r="G77" s="161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40" t="s">
        <v>6</v>
      </c>
      <c r="C80" s="141" t="s">
        <v>7</v>
      </c>
      <c r="D80" s="142"/>
      <c r="E80" s="175"/>
      <c r="F80" s="176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88" t="s">
        <v>24</v>
      </c>
      <c r="C81" s="189" t="s">
        <v>8</v>
      </c>
      <c r="D81" s="189" t="s">
        <v>36</v>
      </c>
      <c r="E81" s="189" t="s">
        <v>35</v>
      </c>
      <c r="F81" s="190" t="s">
        <v>34</v>
      </c>
      <c r="G81" s="191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83" t="s">
        <v>83</v>
      </c>
      <c r="C82" s="184">
        <v>10000</v>
      </c>
      <c r="D82" s="185">
        <v>0.7</v>
      </c>
      <c r="E82" s="186">
        <v>36</v>
      </c>
      <c r="F82" s="186">
        <v>9</v>
      </c>
      <c r="G82" s="187">
        <f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78"/>
      <c r="C83" s="28"/>
      <c r="D83" s="32"/>
      <c r="E83" s="33"/>
      <c r="F83" s="33"/>
      <c r="G83" s="177" t="str">
        <f>IFERROR((F83/E83)*D83*C83, "")</f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78"/>
      <c r="C84" s="28"/>
      <c r="D84" s="32"/>
      <c r="E84" s="33"/>
      <c r="F84" s="33"/>
      <c r="G84" s="177" t="str">
        <f>IFERROR((F84/E84)*D84*C84, "")</f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79"/>
      <c r="C85" s="34"/>
      <c r="D85" s="35"/>
      <c r="E85" s="36"/>
      <c r="F85" s="29"/>
      <c r="G85" s="177" t="str">
        <f>IFERROR((F85/E85)*D85*C85, "")</f>
        <v/>
      </c>
      <c r="H85" s="3"/>
    </row>
    <row r="86" spans="1:243" ht="11" customHeight="1" x14ac:dyDescent="0.15">
      <c r="B86" s="179"/>
      <c r="C86" s="34"/>
      <c r="D86" s="35"/>
      <c r="E86" s="36"/>
      <c r="F86" s="29"/>
      <c r="G86" s="177" t="str">
        <f>IFERROR((F86/E86)*D86*C86, "")</f>
        <v/>
      </c>
      <c r="H86" s="20"/>
      <c r="I86" s="20"/>
    </row>
    <row r="87" spans="1:243" ht="11" customHeight="1" x14ac:dyDescent="0.15">
      <c r="B87" s="179"/>
      <c r="C87" s="34"/>
      <c r="D87" s="35"/>
      <c r="E87" s="36"/>
      <c r="F87" s="29"/>
      <c r="G87" s="177" t="str">
        <f>IFERROR((F87/E87)*D87*C87, "")</f>
        <v/>
      </c>
      <c r="H87" s="20"/>
      <c r="I87" s="20"/>
    </row>
    <row r="88" spans="1:243" ht="11" customHeight="1" thickBot="1" x14ac:dyDescent="0.2">
      <c r="A88" s="21"/>
      <c r="B88" s="180" t="s">
        <v>91</v>
      </c>
      <c r="C88" s="181"/>
      <c r="D88" s="181"/>
      <c r="E88" s="181"/>
      <c r="F88" s="181"/>
      <c r="G88" s="182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40" t="s">
        <v>3</v>
      </c>
      <c r="C92" s="141" t="s">
        <v>4</v>
      </c>
      <c r="D92" s="142"/>
      <c r="E92" s="175"/>
      <c r="F92" s="176"/>
      <c r="G92" s="24"/>
      <c r="H92" s="3"/>
    </row>
    <row r="93" spans="1:243" ht="11" customHeight="1" thickBot="1" x14ac:dyDescent="0.2">
      <c r="B93" s="165" t="s">
        <v>24</v>
      </c>
      <c r="C93" s="166" t="s">
        <v>5</v>
      </c>
      <c r="D93" s="167"/>
      <c r="E93" s="167"/>
      <c r="F93" s="168"/>
      <c r="G93" s="169" t="s">
        <v>27</v>
      </c>
      <c r="H93" s="49"/>
    </row>
    <row r="94" spans="1:243" ht="11" customHeight="1" x14ac:dyDescent="0.15">
      <c r="B94" s="197" t="s">
        <v>21</v>
      </c>
      <c r="C94" s="162" t="s">
        <v>4</v>
      </c>
      <c r="D94" s="163"/>
      <c r="E94" s="163"/>
      <c r="F94" s="198"/>
      <c r="G94" s="199"/>
      <c r="H94" s="3"/>
    </row>
    <row r="95" spans="1:243" ht="11" customHeight="1" x14ac:dyDescent="0.15">
      <c r="B95" s="192"/>
      <c r="C95" s="26"/>
      <c r="D95" s="27"/>
      <c r="E95" s="27"/>
      <c r="F95" s="50"/>
      <c r="G95" s="148"/>
      <c r="H95" s="3"/>
    </row>
    <row r="96" spans="1:243" ht="11" customHeight="1" x14ac:dyDescent="0.15">
      <c r="B96" s="193"/>
      <c r="C96" s="30"/>
      <c r="D96" s="31"/>
      <c r="E96" s="31"/>
      <c r="F96" s="48"/>
      <c r="G96" s="148"/>
      <c r="H96" s="3"/>
    </row>
    <row r="97" spans="1:8" ht="13" thickBot="1" x14ac:dyDescent="0.2">
      <c r="B97" s="180" t="s">
        <v>92</v>
      </c>
      <c r="C97" s="194"/>
      <c r="D97" s="194"/>
      <c r="E97" s="194"/>
      <c r="F97" s="195"/>
      <c r="G97" s="196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C8:D8"/>
    <mergeCell ref="F7:G7"/>
    <mergeCell ref="C5:D5"/>
    <mergeCell ref="F8:G8"/>
    <mergeCell ref="F9:G9"/>
    <mergeCell ref="F6:G6"/>
    <mergeCell ref="C3:D3"/>
    <mergeCell ref="F3:G3"/>
    <mergeCell ref="C4:D4"/>
    <mergeCell ref="F5:G5"/>
  </mergeCells>
  <conditionalFormatting sqref="G97">
    <cfRule type="cellIs" dxfId="5" priority="1" operator="greaterThan">
      <formula>$J$7</formula>
    </cfRule>
  </conditionalFormatting>
  <conditionalFormatting sqref="H9">
    <cfRule type="cellIs" dxfId="4" priority="3" operator="greaterThan">
      <formula>250000</formula>
    </cfRule>
  </conditionalFormatting>
  <conditionalFormatting sqref="H7">
    <cfRule type="cellIs" dxfId="3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520A-EBF3-EE47-8390-EBE68565370B}">
  <sheetPr>
    <pageSetUpPr fitToPage="1"/>
  </sheetPr>
  <dimension ref="A1:II107"/>
  <sheetViews>
    <sheetView zoomScaleNormal="100" workbookViewId="0">
      <selection activeCell="B11" sqref="B11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93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200" t="s">
        <v>103</v>
      </c>
      <c r="C3" s="225"/>
      <c r="D3" s="226"/>
      <c r="F3" s="209" t="str">
        <f>B15</f>
        <v>Direct Personnel Costs</v>
      </c>
      <c r="G3" s="210"/>
      <c r="H3" s="211">
        <f>G35</f>
        <v>13953.488372093023</v>
      </c>
    </row>
    <row r="4" spans="2:11" ht="15" customHeight="1" x14ac:dyDescent="0.15">
      <c r="B4" s="201" t="s">
        <v>104</v>
      </c>
      <c r="C4" s="105"/>
      <c r="D4" s="202"/>
      <c r="F4" s="212" t="str">
        <f>C38</f>
        <v>Other goods and services</v>
      </c>
      <c r="G4" s="83"/>
      <c r="H4" s="213">
        <f>G57</f>
        <v>1000</v>
      </c>
    </row>
    <row r="5" spans="2:11" ht="15" customHeight="1" x14ac:dyDescent="0.15">
      <c r="B5" s="201" t="s">
        <v>22</v>
      </c>
      <c r="C5" s="115" t="s">
        <v>40</v>
      </c>
      <c r="D5" s="204"/>
      <c r="F5" s="214" t="str">
        <f>C60</f>
        <v>Travel</v>
      </c>
      <c r="G5" s="108"/>
      <c r="H5" s="213">
        <f>G77</f>
        <v>2000</v>
      </c>
    </row>
    <row r="6" spans="2:11" ht="15" customHeight="1" x14ac:dyDescent="0.15">
      <c r="B6" s="201" t="s">
        <v>160</v>
      </c>
      <c r="C6" s="6"/>
      <c r="D6" s="205"/>
      <c r="F6" s="214" t="str">
        <f>C80</f>
        <v>Equipment</v>
      </c>
      <c r="G6" s="108"/>
      <c r="H6" s="213">
        <f>G88</f>
        <v>1750</v>
      </c>
      <c r="J6" s="67"/>
    </row>
    <row r="7" spans="2:11" ht="15" customHeight="1" x14ac:dyDescent="0.15">
      <c r="B7" s="201" t="s">
        <v>161</v>
      </c>
      <c r="C7" s="6"/>
      <c r="D7" s="205"/>
      <c r="E7" s="5"/>
      <c r="F7" s="214" t="str">
        <f>C92</f>
        <v>Subcontracting</v>
      </c>
      <c r="G7" s="108"/>
      <c r="H7" s="21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206" t="s">
        <v>0</v>
      </c>
      <c r="C8" s="227" t="s">
        <v>1</v>
      </c>
      <c r="D8" s="228"/>
      <c r="E8" s="5"/>
      <c r="F8" s="215" t="s">
        <v>51</v>
      </c>
      <c r="G8" s="111"/>
      <c r="H8" s="213">
        <f>(G22+G47+G67+G88)*0.25</f>
        <v>2681.6860465116279</v>
      </c>
    </row>
    <row r="9" spans="2:11" ht="17.25" customHeight="1" thickBot="1" x14ac:dyDescent="0.2">
      <c r="E9" s="8"/>
      <c r="F9" s="216" t="s">
        <v>56</v>
      </c>
      <c r="G9" s="217"/>
      <c r="H9" s="218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18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221" t="s">
        <v>48</v>
      </c>
      <c r="C16" s="222" t="s">
        <v>15</v>
      </c>
      <c r="D16" s="223" t="s">
        <v>17</v>
      </c>
      <c r="E16" s="223" t="s">
        <v>2</v>
      </c>
      <c r="F16" s="223" t="s">
        <v>16</v>
      </c>
      <c r="G16" s="224" t="s">
        <v>19</v>
      </c>
      <c r="H16" s="3"/>
    </row>
    <row r="17" spans="2:8" ht="11" customHeight="1" x14ac:dyDescent="0.15">
      <c r="B17" s="219" t="s">
        <v>50</v>
      </c>
      <c r="C17" s="220">
        <v>1720</v>
      </c>
      <c r="D17" s="46">
        <v>60000</v>
      </c>
      <c r="E17" s="53">
        <f>D17/C17</f>
        <v>34.883720930232556</v>
      </c>
      <c r="F17" s="43">
        <v>200</v>
      </c>
      <c r="G17" s="120">
        <f>E17*F17</f>
        <v>6976.7441860465115</v>
      </c>
      <c r="H17" s="3"/>
    </row>
    <row r="18" spans="2:8" ht="11" customHeight="1" x14ac:dyDescent="0.15">
      <c r="B18" s="119"/>
      <c r="C18" s="45"/>
      <c r="D18" s="41"/>
      <c r="E18" s="53"/>
      <c r="F18" s="44"/>
      <c r="G18" s="120"/>
      <c r="H18" s="3"/>
    </row>
    <row r="19" spans="2:8" ht="11" customHeight="1" x14ac:dyDescent="0.15">
      <c r="B19" s="119"/>
      <c r="C19" s="45"/>
      <c r="D19" s="41"/>
      <c r="E19" s="53"/>
      <c r="F19" s="42"/>
      <c r="G19" s="120"/>
      <c r="H19" s="3"/>
    </row>
    <row r="20" spans="2:8" ht="11" customHeight="1" x14ac:dyDescent="0.15">
      <c r="B20" s="119"/>
      <c r="C20" s="45"/>
      <c r="D20" s="41"/>
      <c r="E20" s="53"/>
      <c r="F20" s="42"/>
      <c r="G20" s="120"/>
      <c r="H20" s="3"/>
    </row>
    <row r="21" spans="2:8" ht="11" customHeight="1" x14ac:dyDescent="0.15">
      <c r="B21" s="119"/>
      <c r="C21" s="45"/>
      <c r="D21" s="41"/>
      <c r="E21" s="53"/>
      <c r="F21" s="42"/>
      <c r="G21" s="120"/>
      <c r="H21" s="3"/>
    </row>
    <row r="22" spans="2:8" ht="11" customHeight="1" thickBot="1" x14ac:dyDescent="0.2">
      <c r="B22" s="121" t="s">
        <v>139</v>
      </c>
      <c r="C22" s="122"/>
      <c r="D22" s="122"/>
      <c r="E22" s="122"/>
      <c r="F22" s="122"/>
      <c r="G22" s="123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24" t="s">
        <v>76</v>
      </c>
      <c r="C24" s="125">
        <v>1720</v>
      </c>
      <c r="D24" s="126">
        <v>60000</v>
      </c>
      <c r="E24" s="127">
        <f>D24/C24</f>
        <v>34.883720930232556</v>
      </c>
      <c r="F24" s="128">
        <v>200</v>
      </c>
      <c r="G24" s="129">
        <f>E24*F24</f>
        <v>6976.7441860465115</v>
      </c>
      <c r="H24" s="3"/>
    </row>
    <row r="25" spans="2:8" ht="11" customHeight="1" x14ac:dyDescent="0.15">
      <c r="B25" s="119"/>
      <c r="C25" s="45"/>
      <c r="D25" s="41"/>
      <c r="E25" s="53"/>
      <c r="F25" s="42"/>
      <c r="G25" s="120"/>
      <c r="H25" s="3"/>
    </row>
    <row r="26" spans="2:8" ht="11" hidden="1" customHeight="1" x14ac:dyDescent="0.15">
      <c r="B26" s="119"/>
      <c r="C26" s="45"/>
      <c r="D26" s="41"/>
      <c r="E26" s="53"/>
      <c r="F26" s="42"/>
      <c r="G26" s="120"/>
      <c r="H26" s="3"/>
    </row>
    <row r="27" spans="2:8" ht="11" hidden="1" customHeight="1" x14ac:dyDescent="0.15">
      <c r="B27" s="119"/>
      <c r="C27" s="45"/>
      <c r="D27" s="41"/>
      <c r="E27" s="53"/>
      <c r="F27" s="42"/>
      <c r="G27" s="120"/>
      <c r="H27" s="3"/>
    </row>
    <row r="28" spans="2:8" ht="11" customHeight="1" x14ac:dyDescent="0.15">
      <c r="B28" s="119"/>
      <c r="C28" s="45"/>
      <c r="D28" s="41"/>
      <c r="E28" s="53"/>
      <c r="F28" s="42"/>
      <c r="G28" s="120"/>
      <c r="H28" s="3"/>
    </row>
    <row r="29" spans="2:8" ht="11" customHeight="1" x14ac:dyDescent="0.15">
      <c r="B29" s="119"/>
      <c r="C29" s="45"/>
      <c r="D29" s="41"/>
      <c r="E29" s="53"/>
      <c r="F29" s="42"/>
      <c r="G29" s="120"/>
      <c r="H29" s="3"/>
    </row>
    <row r="30" spans="2:8" ht="11" customHeight="1" x14ac:dyDescent="0.15">
      <c r="B30" s="119"/>
      <c r="C30" s="45"/>
      <c r="D30" s="41"/>
      <c r="E30" s="53"/>
      <c r="F30" s="42"/>
      <c r="G30" s="120"/>
      <c r="H30" s="3"/>
    </row>
    <row r="31" spans="2:8" ht="11" hidden="1" customHeight="1" x14ac:dyDescent="0.15">
      <c r="B31" s="130"/>
      <c r="C31" s="45"/>
      <c r="D31" s="41"/>
      <c r="E31" s="54"/>
      <c r="F31" s="42"/>
      <c r="G31" s="120"/>
      <c r="H31" s="3"/>
    </row>
    <row r="32" spans="2:8" ht="11.25" customHeight="1" thickBot="1" x14ac:dyDescent="0.2">
      <c r="B32" s="121" t="s">
        <v>138</v>
      </c>
      <c r="C32" s="131"/>
      <c r="D32" s="132"/>
      <c r="E32" s="133"/>
      <c r="F32" s="134"/>
      <c r="G32" s="123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35" t="s">
        <v>100</v>
      </c>
      <c r="C35" s="136"/>
      <c r="D35" s="137"/>
      <c r="E35" s="137"/>
      <c r="F35" s="138"/>
      <c r="G35" s="139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40" t="s">
        <v>6</v>
      </c>
      <c r="C38" s="141" t="s">
        <v>10</v>
      </c>
      <c r="D38" s="142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43" t="s">
        <v>24</v>
      </c>
      <c r="C39" s="144" t="s">
        <v>5</v>
      </c>
      <c r="D39" s="145"/>
      <c r="E39" s="145"/>
      <c r="F39" s="152"/>
      <c r="G39" s="146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53" t="s">
        <v>63</v>
      </c>
      <c r="C40" s="154" t="s">
        <v>33</v>
      </c>
      <c r="D40" s="155"/>
      <c r="E40" s="155"/>
      <c r="F40" s="156"/>
      <c r="G40" s="157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47"/>
      <c r="C41" s="26"/>
      <c r="D41" s="27"/>
      <c r="E41" s="27"/>
      <c r="F41" s="47"/>
      <c r="G41" s="148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47"/>
      <c r="C42" s="26"/>
      <c r="D42" s="27"/>
      <c r="E42" s="27"/>
      <c r="F42" s="47"/>
      <c r="G42" s="148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47"/>
      <c r="C43" s="26"/>
      <c r="D43" s="27"/>
      <c r="E43" s="27"/>
      <c r="F43" s="47"/>
      <c r="G43" s="148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47"/>
      <c r="C44" s="26"/>
      <c r="D44" s="27"/>
      <c r="E44" s="27"/>
      <c r="F44" s="47"/>
      <c r="G44" s="148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47"/>
      <c r="C45" s="26"/>
      <c r="D45" s="27"/>
      <c r="E45" s="27"/>
      <c r="F45" s="47"/>
      <c r="G45" s="148"/>
      <c r="H45" s="3"/>
    </row>
    <row r="46" spans="1:243" ht="11" customHeight="1" x14ac:dyDescent="0.15">
      <c r="A46" s="21"/>
      <c r="B46" s="149"/>
      <c r="C46" s="26"/>
      <c r="D46" s="27"/>
      <c r="E46" s="27"/>
      <c r="F46" s="98"/>
      <c r="G46" s="148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50" t="s">
        <v>94</v>
      </c>
      <c r="C47" s="151"/>
      <c r="D47" s="151"/>
      <c r="E47" s="151"/>
      <c r="F47" s="151"/>
      <c r="G47" s="123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53" t="s">
        <v>67</v>
      </c>
      <c r="C49" s="154"/>
      <c r="D49" s="155"/>
      <c r="E49" s="155"/>
      <c r="F49" s="156"/>
      <c r="G49" s="157"/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47"/>
      <c r="C50" s="26"/>
      <c r="D50" s="27"/>
      <c r="E50" s="27"/>
      <c r="F50" s="47"/>
      <c r="G50" s="148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47"/>
      <c r="C51" s="26"/>
      <c r="D51" s="27"/>
      <c r="E51" s="27"/>
      <c r="F51" s="47"/>
      <c r="G51" s="148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47"/>
      <c r="C52" s="26"/>
      <c r="D52" s="27"/>
      <c r="E52" s="27"/>
      <c r="F52" s="47"/>
      <c r="G52" s="148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47"/>
      <c r="C53" s="26"/>
      <c r="D53" s="27"/>
      <c r="E53" s="27"/>
      <c r="F53" s="47"/>
      <c r="G53" s="148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50" t="s">
        <v>101</v>
      </c>
      <c r="C54" s="151"/>
      <c r="D54" s="151"/>
      <c r="E54" s="151"/>
      <c r="F54" s="151"/>
      <c r="G54" s="123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9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58" t="s">
        <v>95</v>
      </c>
      <c r="C57" s="159"/>
      <c r="D57" s="159"/>
      <c r="E57" s="159"/>
      <c r="F57" s="160"/>
      <c r="G57" s="161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40" t="s">
        <v>6</v>
      </c>
      <c r="C60" s="141" t="s">
        <v>9</v>
      </c>
      <c r="D60" s="142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65" t="s">
        <v>24</v>
      </c>
      <c r="C61" s="166" t="s">
        <v>5</v>
      </c>
      <c r="D61" s="167"/>
      <c r="E61" s="167"/>
      <c r="F61" s="168"/>
      <c r="G61" s="169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53" t="s">
        <v>72</v>
      </c>
      <c r="C62" s="154" t="s">
        <v>28</v>
      </c>
      <c r="D62" s="155"/>
      <c r="E62" s="155"/>
      <c r="F62" s="156"/>
      <c r="G62" s="157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47"/>
      <c r="C63" s="26"/>
      <c r="D63" s="27"/>
      <c r="E63" s="27"/>
      <c r="F63" s="47"/>
      <c r="G63" s="148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47"/>
      <c r="C64" s="26"/>
      <c r="D64" s="27"/>
      <c r="E64" s="27"/>
      <c r="F64" s="47"/>
      <c r="G64" s="148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47"/>
      <c r="C65" s="26"/>
      <c r="D65" s="27"/>
      <c r="E65" s="27"/>
      <c r="F65" s="47"/>
      <c r="G65" s="148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47"/>
      <c r="C66" s="26"/>
      <c r="D66" s="27"/>
      <c r="E66" s="27"/>
      <c r="F66" s="47"/>
      <c r="G66" s="148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70" t="s">
        <v>96</v>
      </c>
      <c r="C67" s="171"/>
      <c r="D67" s="151"/>
      <c r="E67" s="151"/>
      <c r="F67" s="172"/>
      <c r="G67" s="123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53" t="s">
        <v>67</v>
      </c>
      <c r="C69" s="154" t="s">
        <v>28</v>
      </c>
      <c r="D69" s="155"/>
      <c r="E69" s="155"/>
      <c r="F69" s="156"/>
      <c r="G69" s="157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47"/>
      <c r="C70" s="26"/>
      <c r="D70" s="27"/>
      <c r="E70" s="27"/>
      <c r="F70" s="47"/>
      <c r="G70" s="148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47"/>
      <c r="C71" s="26"/>
      <c r="D71" s="27"/>
      <c r="E71" s="27"/>
      <c r="F71" s="47"/>
      <c r="G71" s="148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47"/>
      <c r="C72" s="26"/>
      <c r="D72" s="27"/>
      <c r="E72" s="27"/>
      <c r="F72" s="47"/>
      <c r="G72" s="148"/>
      <c r="H72" s="3"/>
    </row>
    <row r="73" spans="1:243" ht="11" customHeight="1" x14ac:dyDescent="0.15">
      <c r="B73" s="173"/>
      <c r="C73" s="26"/>
      <c r="D73" s="27"/>
      <c r="E73" s="27"/>
      <c r="F73" s="47"/>
      <c r="G73" s="148"/>
      <c r="H73" s="3"/>
    </row>
    <row r="74" spans="1:243" ht="11" customHeight="1" thickBot="1" x14ac:dyDescent="0.2">
      <c r="B74" s="174" t="s">
        <v>102</v>
      </c>
      <c r="C74" s="151"/>
      <c r="D74" s="151"/>
      <c r="E74" s="151"/>
      <c r="F74" s="172"/>
      <c r="G74" s="123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58" t="s">
        <v>97</v>
      </c>
      <c r="C77" s="159"/>
      <c r="D77" s="159"/>
      <c r="E77" s="159"/>
      <c r="F77" s="160"/>
      <c r="G77" s="161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40" t="s">
        <v>6</v>
      </c>
      <c r="C80" s="141" t="s">
        <v>7</v>
      </c>
      <c r="D80" s="142"/>
      <c r="E80" s="175"/>
      <c r="F80" s="176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88" t="s">
        <v>24</v>
      </c>
      <c r="C81" s="189" t="s">
        <v>8</v>
      </c>
      <c r="D81" s="189" t="s">
        <v>36</v>
      </c>
      <c r="E81" s="189" t="s">
        <v>35</v>
      </c>
      <c r="F81" s="190" t="s">
        <v>34</v>
      </c>
      <c r="G81" s="191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83" t="s">
        <v>83</v>
      </c>
      <c r="C82" s="184">
        <v>10000</v>
      </c>
      <c r="D82" s="185">
        <v>0.7</v>
      </c>
      <c r="E82" s="186">
        <v>36</v>
      </c>
      <c r="F82" s="186">
        <v>9</v>
      </c>
      <c r="G82" s="187">
        <f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78"/>
      <c r="C83" s="28"/>
      <c r="D83" s="32"/>
      <c r="E83" s="33"/>
      <c r="F83" s="33"/>
      <c r="G83" s="177" t="str">
        <f>IFERROR((F83/E83)*D83*C83, "")</f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78"/>
      <c r="C84" s="28"/>
      <c r="D84" s="32"/>
      <c r="E84" s="33"/>
      <c r="F84" s="33"/>
      <c r="G84" s="177" t="str">
        <f>IFERROR((F84/E84)*D84*C84, "")</f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79"/>
      <c r="C85" s="34"/>
      <c r="D85" s="35"/>
      <c r="E85" s="36"/>
      <c r="F85" s="29"/>
      <c r="G85" s="177" t="str">
        <f>IFERROR((F85/E85)*D85*C85, "")</f>
        <v/>
      </c>
      <c r="H85" s="3"/>
    </row>
    <row r="86" spans="1:243" ht="11" customHeight="1" x14ac:dyDescent="0.15">
      <c r="B86" s="179"/>
      <c r="C86" s="34"/>
      <c r="D86" s="35"/>
      <c r="E86" s="36"/>
      <c r="F86" s="29"/>
      <c r="G86" s="177" t="str">
        <f>IFERROR((F86/E86)*D86*C86, "")</f>
        <v/>
      </c>
      <c r="H86" s="20"/>
      <c r="I86" s="20"/>
    </row>
    <row r="87" spans="1:243" ht="11" customHeight="1" x14ac:dyDescent="0.15">
      <c r="B87" s="179"/>
      <c r="C87" s="34"/>
      <c r="D87" s="35"/>
      <c r="E87" s="36"/>
      <c r="F87" s="29"/>
      <c r="G87" s="177" t="str">
        <f>IFERROR((F87/E87)*D87*C87, "")</f>
        <v/>
      </c>
      <c r="H87" s="20"/>
      <c r="I87" s="20"/>
    </row>
    <row r="88" spans="1:243" ht="11" customHeight="1" thickBot="1" x14ac:dyDescent="0.2">
      <c r="A88" s="21"/>
      <c r="B88" s="180" t="s">
        <v>98</v>
      </c>
      <c r="C88" s="181"/>
      <c r="D88" s="181"/>
      <c r="E88" s="181"/>
      <c r="F88" s="181"/>
      <c r="G88" s="182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40" t="s">
        <v>3</v>
      </c>
      <c r="C92" s="141" t="s">
        <v>4</v>
      </c>
      <c r="D92" s="142"/>
      <c r="E92" s="175"/>
      <c r="F92" s="176"/>
      <c r="G92" s="24"/>
      <c r="H92" s="3"/>
    </row>
    <row r="93" spans="1:243" ht="11" customHeight="1" thickBot="1" x14ac:dyDescent="0.2">
      <c r="B93" s="165" t="s">
        <v>24</v>
      </c>
      <c r="C93" s="166" t="s">
        <v>5</v>
      </c>
      <c r="D93" s="167"/>
      <c r="E93" s="167"/>
      <c r="F93" s="168"/>
      <c r="G93" s="169" t="s">
        <v>27</v>
      </c>
      <c r="H93" s="49"/>
    </row>
    <row r="94" spans="1:243" ht="11" customHeight="1" x14ac:dyDescent="0.15">
      <c r="B94" s="197" t="s">
        <v>21</v>
      </c>
      <c r="C94" s="162" t="s">
        <v>4</v>
      </c>
      <c r="D94" s="163"/>
      <c r="E94" s="163"/>
      <c r="F94" s="198"/>
      <c r="G94" s="199"/>
      <c r="H94" s="3"/>
    </row>
    <row r="95" spans="1:243" ht="11" customHeight="1" x14ac:dyDescent="0.15">
      <c r="B95" s="192"/>
      <c r="C95" s="26"/>
      <c r="D95" s="27"/>
      <c r="E95" s="27"/>
      <c r="F95" s="50"/>
      <c r="G95" s="148"/>
      <c r="H95" s="3"/>
    </row>
    <row r="96" spans="1:243" ht="11" customHeight="1" x14ac:dyDescent="0.15">
      <c r="B96" s="193"/>
      <c r="C96" s="30"/>
      <c r="D96" s="31"/>
      <c r="E96" s="31"/>
      <c r="F96" s="48"/>
      <c r="G96" s="148"/>
      <c r="H96" s="3"/>
    </row>
    <row r="97" spans="1:8" ht="13" thickBot="1" x14ac:dyDescent="0.2">
      <c r="B97" s="180" t="s">
        <v>99</v>
      </c>
      <c r="C97" s="194"/>
      <c r="D97" s="194"/>
      <c r="E97" s="194"/>
      <c r="F97" s="195"/>
      <c r="G97" s="196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F7:G7"/>
    <mergeCell ref="C8:D8"/>
    <mergeCell ref="F8:G8"/>
    <mergeCell ref="F9:G9"/>
    <mergeCell ref="C3:D3"/>
    <mergeCell ref="F3:G3"/>
    <mergeCell ref="C4:D4"/>
    <mergeCell ref="C5:D5"/>
    <mergeCell ref="F5:G5"/>
    <mergeCell ref="F6:G6"/>
  </mergeCells>
  <conditionalFormatting sqref="G97">
    <cfRule type="cellIs" dxfId="26" priority="1" operator="greaterThan">
      <formula>$J$7</formula>
    </cfRule>
  </conditionalFormatting>
  <conditionalFormatting sqref="H9">
    <cfRule type="cellIs" dxfId="25" priority="3" operator="greaterThan">
      <formula>250000</formula>
    </cfRule>
  </conditionalFormatting>
  <conditionalFormatting sqref="H7">
    <cfRule type="cellIs" dxfId="24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ACEA-AD46-D84D-AB5C-65730107ADB5}">
  <sheetPr>
    <pageSetUpPr fitToPage="1"/>
  </sheetPr>
  <dimension ref="A1:II107"/>
  <sheetViews>
    <sheetView zoomScaleNormal="100" workbookViewId="0">
      <selection activeCell="B11" sqref="B11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108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200" t="s">
        <v>109</v>
      </c>
      <c r="C3" s="225"/>
      <c r="D3" s="226"/>
      <c r="F3" s="209" t="str">
        <f>B15</f>
        <v>Direct Personnel Costs</v>
      </c>
      <c r="G3" s="210"/>
      <c r="H3" s="211">
        <f>G35</f>
        <v>13953.488372093023</v>
      </c>
    </row>
    <row r="4" spans="2:11" ht="15" customHeight="1" x14ac:dyDescent="0.15">
      <c r="B4" s="201" t="s">
        <v>110</v>
      </c>
      <c r="C4" s="105"/>
      <c r="D4" s="202"/>
      <c r="F4" s="212" t="str">
        <f>C38</f>
        <v>Other goods and services</v>
      </c>
      <c r="G4" s="83"/>
      <c r="H4" s="213">
        <f>G57</f>
        <v>1000</v>
      </c>
    </row>
    <row r="5" spans="2:11" ht="15" customHeight="1" x14ac:dyDescent="0.15">
      <c r="B5" s="201" t="s">
        <v>22</v>
      </c>
      <c r="C5" s="115" t="s">
        <v>40</v>
      </c>
      <c r="D5" s="204"/>
      <c r="F5" s="214" t="str">
        <f>C60</f>
        <v>Travel</v>
      </c>
      <c r="G5" s="108"/>
      <c r="H5" s="213">
        <f>G77</f>
        <v>2000</v>
      </c>
    </row>
    <row r="6" spans="2:11" ht="15" customHeight="1" x14ac:dyDescent="0.15">
      <c r="B6" s="201" t="s">
        <v>160</v>
      </c>
      <c r="C6" s="6"/>
      <c r="D6" s="205"/>
      <c r="F6" s="214" t="str">
        <f>C80</f>
        <v>Equipment</v>
      </c>
      <c r="G6" s="108"/>
      <c r="H6" s="213">
        <f>G88</f>
        <v>1750</v>
      </c>
      <c r="J6" s="67"/>
    </row>
    <row r="7" spans="2:11" ht="15" customHeight="1" x14ac:dyDescent="0.15">
      <c r="B7" s="201" t="s">
        <v>161</v>
      </c>
      <c r="C7" s="6"/>
      <c r="D7" s="205"/>
      <c r="E7" s="5"/>
      <c r="F7" s="214" t="str">
        <f>C92</f>
        <v>Subcontracting</v>
      </c>
      <c r="G7" s="108"/>
      <c r="H7" s="21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206" t="s">
        <v>0</v>
      </c>
      <c r="C8" s="227" t="s">
        <v>1</v>
      </c>
      <c r="D8" s="228"/>
      <c r="E8" s="5"/>
      <c r="F8" s="215" t="s">
        <v>51</v>
      </c>
      <c r="G8" s="111"/>
      <c r="H8" s="213">
        <f>(G22+G47+G67+G88)*0.25</f>
        <v>2681.6860465116279</v>
      </c>
    </row>
    <row r="9" spans="2:11" ht="17.25" customHeight="1" thickBot="1" x14ac:dyDescent="0.2">
      <c r="E9" s="8"/>
      <c r="F9" s="216" t="s">
        <v>56</v>
      </c>
      <c r="G9" s="217"/>
      <c r="H9" s="218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18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221" t="s">
        <v>48</v>
      </c>
      <c r="C16" s="222" t="s">
        <v>15</v>
      </c>
      <c r="D16" s="223" t="s">
        <v>17</v>
      </c>
      <c r="E16" s="223" t="s">
        <v>2</v>
      </c>
      <c r="F16" s="223" t="s">
        <v>16</v>
      </c>
      <c r="G16" s="224" t="s">
        <v>19</v>
      </c>
      <c r="H16" s="3"/>
    </row>
    <row r="17" spans="2:8" ht="11" customHeight="1" x14ac:dyDescent="0.15">
      <c r="B17" s="219" t="s">
        <v>50</v>
      </c>
      <c r="C17" s="220">
        <v>1720</v>
      </c>
      <c r="D17" s="46">
        <v>60000</v>
      </c>
      <c r="E17" s="53">
        <f>D17/C17</f>
        <v>34.883720930232556</v>
      </c>
      <c r="F17" s="43">
        <v>200</v>
      </c>
      <c r="G17" s="120">
        <f>E17*F17</f>
        <v>6976.7441860465115</v>
      </c>
      <c r="H17" s="3"/>
    </row>
    <row r="18" spans="2:8" ht="11" customHeight="1" x14ac:dyDescent="0.15">
      <c r="B18" s="119"/>
      <c r="C18" s="45"/>
      <c r="D18" s="41"/>
      <c r="E18" s="53"/>
      <c r="F18" s="44"/>
      <c r="G18" s="120"/>
      <c r="H18" s="3"/>
    </row>
    <row r="19" spans="2:8" ht="11" customHeight="1" x14ac:dyDescent="0.15">
      <c r="B19" s="119"/>
      <c r="C19" s="45"/>
      <c r="D19" s="41"/>
      <c r="E19" s="53"/>
      <c r="F19" s="42"/>
      <c r="G19" s="120"/>
      <c r="H19" s="3"/>
    </row>
    <row r="20" spans="2:8" ht="11" customHeight="1" x14ac:dyDescent="0.15">
      <c r="B20" s="119"/>
      <c r="C20" s="45"/>
      <c r="D20" s="41"/>
      <c r="E20" s="53"/>
      <c r="F20" s="42"/>
      <c r="G20" s="120"/>
      <c r="H20" s="3"/>
    </row>
    <row r="21" spans="2:8" ht="11" customHeight="1" x14ac:dyDescent="0.15">
      <c r="B21" s="119"/>
      <c r="C21" s="45"/>
      <c r="D21" s="41"/>
      <c r="E21" s="53"/>
      <c r="F21" s="42"/>
      <c r="G21" s="120"/>
      <c r="H21" s="3"/>
    </row>
    <row r="22" spans="2:8" ht="11" customHeight="1" thickBot="1" x14ac:dyDescent="0.2">
      <c r="B22" s="121" t="s">
        <v>120</v>
      </c>
      <c r="C22" s="122"/>
      <c r="D22" s="122"/>
      <c r="E22" s="122"/>
      <c r="F22" s="122"/>
      <c r="G22" s="123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24" t="s">
        <v>77</v>
      </c>
      <c r="C24" s="125">
        <v>1720</v>
      </c>
      <c r="D24" s="126">
        <v>60000</v>
      </c>
      <c r="E24" s="127">
        <f>D24/C24</f>
        <v>34.883720930232556</v>
      </c>
      <c r="F24" s="128">
        <v>200</v>
      </c>
      <c r="G24" s="129">
        <f>E24*F24</f>
        <v>6976.7441860465115</v>
      </c>
      <c r="H24" s="3"/>
    </row>
    <row r="25" spans="2:8" ht="11" customHeight="1" x14ac:dyDescent="0.15">
      <c r="B25" s="119"/>
      <c r="C25" s="45"/>
      <c r="D25" s="41"/>
      <c r="E25" s="53"/>
      <c r="F25" s="42"/>
      <c r="G25" s="120"/>
      <c r="H25" s="3"/>
    </row>
    <row r="26" spans="2:8" ht="11" hidden="1" customHeight="1" x14ac:dyDescent="0.15">
      <c r="B26" s="119"/>
      <c r="C26" s="45"/>
      <c r="D26" s="41"/>
      <c r="E26" s="53"/>
      <c r="F26" s="42"/>
      <c r="G26" s="120"/>
      <c r="H26" s="3"/>
    </row>
    <row r="27" spans="2:8" ht="11" hidden="1" customHeight="1" x14ac:dyDescent="0.15">
      <c r="B27" s="119"/>
      <c r="C27" s="45"/>
      <c r="D27" s="41"/>
      <c r="E27" s="53"/>
      <c r="F27" s="42"/>
      <c r="G27" s="120"/>
      <c r="H27" s="3"/>
    </row>
    <row r="28" spans="2:8" ht="11" customHeight="1" x14ac:dyDescent="0.15">
      <c r="B28" s="119"/>
      <c r="C28" s="45"/>
      <c r="D28" s="41"/>
      <c r="E28" s="53"/>
      <c r="F28" s="42"/>
      <c r="G28" s="120"/>
      <c r="H28" s="3"/>
    </row>
    <row r="29" spans="2:8" ht="11" customHeight="1" x14ac:dyDescent="0.15">
      <c r="B29" s="119"/>
      <c r="C29" s="45"/>
      <c r="D29" s="41"/>
      <c r="E29" s="53"/>
      <c r="F29" s="42"/>
      <c r="G29" s="120"/>
      <c r="H29" s="3"/>
    </row>
    <row r="30" spans="2:8" ht="11" customHeight="1" x14ac:dyDescent="0.15">
      <c r="B30" s="119"/>
      <c r="C30" s="45"/>
      <c r="D30" s="41"/>
      <c r="E30" s="53"/>
      <c r="F30" s="42"/>
      <c r="G30" s="120"/>
      <c r="H30" s="3"/>
    </row>
    <row r="31" spans="2:8" ht="11" hidden="1" customHeight="1" x14ac:dyDescent="0.15">
      <c r="B31" s="130"/>
      <c r="C31" s="45"/>
      <c r="D31" s="41"/>
      <c r="E31" s="54"/>
      <c r="F31" s="42"/>
      <c r="G31" s="120"/>
      <c r="H31" s="3"/>
    </row>
    <row r="32" spans="2:8" ht="11.25" customHeight="1" thickBot="1" x14ac:dyDescent="0.2">
      <c r="B32" s="121" t="s">
        <v>121</v>
      </c>
      <c r="C32" s="131"/>
      <c r="D32" s="132"/>
      <c r="E32" s="133"/>
      <c r="F32" s="134"/>
      <c r="G32" s="123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35" t="s">
        <v>111</v>
      </c>
      <c r="C35" s="136"/>
      <c r="D35" s="137"/>
      <c r="E35" s="137"/>
      <c r="F35" s="138"/>
      <c r="G35" s="139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40" t="s">
        <v>6</v>
      </c>
      <c r="C38" s="141" t="s">
        <v>10</v>
      </c>
      <c r="D38" s="142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43" t="s">
        <v>24</v>
      </c>
      <c r="C39" s="144" t="s">
        <v>5</v>
      </c>
      <c r="D39" s="145"/>
      <c r="E39" s="145"/>
      <c r="F39" s="152"/>
      <c r="G39" s="146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53" t="s">
        <v>63</v>
      </c>
      <c r="C40" s="154" t="s">
        <v>33</v>
      </c>
      <c r="D40" s="155"/>
      <c r="E40" s="155"/>
      <c r="F40" s="156"/>
      <c r="G40" s="157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47"/>
      <c r="C41" s="26"/>
      <c r="D41" s="27"/>
      <c r="E41" s="27"/>
      <c r="F41" s="47"/>
      <c r="G41" s="148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47"/>
      <c r="C42" s="26"/>
      <c r="D42" s="27"/>
      <c r="E42" s="27"/>
      <c r="F42" s="47"/>
      <c r="G42" s="148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47"/>
      <c r="C43" s="26"/>
      <c r="D43" s="27"/>
      <c r="E43" s="27"/>
      <c r="F43" s="47"/>
      <c r="G43" s="148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47"/>
      <c r="C44" s="26"/>
      <c r="D44" s="27"/>
      <c r="E44" s="27"/>
      <c r="F44" s="47"/>
      <c r="G44" s="148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47"/>
      <c r="C45" s="26"/>
      <c r="D45" s="27"/>
      <c r="E45" s="27"/>
      <c r="F45" s="47"/>
      <c r="G45" s="148"/>
      <c r="H45" s="3"/>
    </row>
    <row r="46" spans="1:243" ht="11" customHeight="1" x14ac:dyDescent="0.15">
      <c r="A46" s="21"/>
      <c r="B46" s="149"/>
      <c r="C46" s="26"/>
      <c r="D46" s="27"/>
      <c r="E46" s="27"/>
      <c r="F46" s="98"/>
      <c r="G46" s="148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50" t="s">
        <v>112</v>
      </c>
      <c r="C47" s="151"/>
      <c r="D47" s="151"/>
      <c r="E47" s="151"/>
      <c r="F47" s="151"/>
      <c r="G47" s="123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53" t="s">
        <v>69</v>
      </c>
      <c r="C49" s="154"/>
      <c r="D49" s="155"/>
      <c r="E49" s="155"/>
      <c r="F49" s="156"/>
      <c r="G49" s="157"/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47"/>
      <c r="C50" s="26"/>
      <c r="D50" s="27"/>
      <c r="E50" s="27"/>
      <c r="F50" s="47"/>
      <c r="G50" s="148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47"/>
      <c r="C51" s="26"/>
      <c r="D51" s="27"/>
      <c r="E51" s="27"/>
      <c r="F51" s="47"/>
      <c r="G51" s="148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47"/>
      <c r="C52" s="26"/>
      <c r="D52" s="27"/>
      <c r="E52" s="27"/>
      <c r="F52" s="47"/>
      <c r="G52" s="148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47"/>
      <c r="C53" s="26"/>
      <c r="D53" s="27"/>
      <c r="E53" s="27"/>
      <c r="F53" s="47"/>
      <c r="G53" s="148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50" t="s">
        <v>113</v>
      </c>
      <c r="C54" s="151"/>
      <c r="D54" s="151"/>
      <c r="E54" s="151"/>
      <c r="F54" s="151"/>
      <c r="G54" s="123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9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58" t="s">
        <v>114</v>
      </c>
      <c r="C57" s="159"/>
      <c r="D57" s="159"/>
      <c r="E57" s="159"/>
      <c r="F57" s="160"/>
      <c r="G57" s="161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40" t="s">
        <v>6</v>
      </c>
      <c r="C60" s="141" t="s">
        <v>9</v>
      </c>
      <c r="D60" s="142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65" t="s">
        <v>24</v>
      </c>
      <c r="C61" s="166" t="s">
        <v>5</v>
      </c>
      <c r="D61" s="167"/>
      <c r="E61" s="167"/>
      <c r="F61" s="168"/>
      <c r="G61" s="169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53" t="s">
        <v>72</v>
      </c>
      <c r="C62" s="154" t="s">
        <v>28</v>
      </c>
      <c r="D62" s="155"/>
      <c r="E62" s="155"/>
      <c r="F62" s="156"/>
      <c r="G62" s="157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47"/>
      <c r="C63" s="26"/>
      <c r="D63" s="27"/>
      <c r="E63" s="27"/>
      <c r="F63" s="47"/>
      <c r="G63" s="148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47"/>
      <c r="C64" s="26"/>
      <c r="D64" s="27"/>
      <c r="E64" s="27"/>
      <c r="F64" s="47"/>
      <c r="G64" s="148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47"/>
      <c r="C65" s="26"/>
      <c r="D65" s="27"/>
      <c r="E65" s="27"/>
      <c r="F65" s="47"/>
      <c r="G65" s="148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47"/>
      <c r="C66" s="26"/>
      <c r="D66" s="27"/>
      <c r="E66" s="27"/>
      <c r="F66" s="47"/>
      <c r="G66" s="148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70" t="s">
        <v>115</v>
      </c>
      <c r="C67" s="171"/>
      <c r="D67" s="151"/>
      <c r="E67" s="151"/>
      <c r="F67" s="172"/>
      <c r="G67" s="123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53" t="s">
        <v>69</v>
      </c>
      <c r="C69" s="154" t="s">
        <v>28</v>
      </c>
      <c r="D69" s="155"/>
      <c r="E69" s="155"/>
      <c r="F69" s="156"/>
      <c r="G69" s="157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47"/>
      <c r="C70" s="26"/>
      <c r="D70" s="27"/>
      <c r="E70" s="27"/>
      <c r="F70" s="47"/>
      <c r="G70" s="148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47"/>
      <c r="C71" s="26"/>
      <c r="D71" s="27"/>
      <c r="E71" s="27"/>
      <c r="F71" s="47"/>
      <c r="G71" s="148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47"/>
      <c r="C72" s="26"/>
      <c r="D72" s="27"/>
      <c r="E72" s="27"/>
      <c r="F72" s="47"/>
      <c r="G72" s="148"/>
      <c r="H72" s="3"/>
    </row>
    <row r="73" spans="1:243" ht="11" customHeight="1" x14ac:dyDescent="0.15">
      <c r="B73" s="173"/>
      <c r="C73" s="26"/>
      <c r="D73" s="27"/>
      <c r="E73" s="27"/>
      <c r="F73" s="47"/>
      <c r="G73" s="148"/>
      <c r="H73" s="3"/>
    </row>
    <row r="74" spans="1:243" ht="11" customHeight="1" thickBot="1" x14ac:dyDescent="0.2">
      <c r="B74" s="174" t="s">
        <v>116</v>
      </c>
      <c r="C74" s="151"/>
      <c r="D74" s="151"/>
      <c r="E74" s="151"/>
      <c r="F74" s="172"/>
      <c r="G74" s="123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58" t="s">
        <v>117</v>
      </c>
      <c r="C77" s="159"/>
      <c r="D77" s="159"/>
      <c r="E77" s="159"/>
      <c r="F77" s="160"/>
      <c r="G77" s="161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40" t="s">
        <v>6</v>
      </c>
      <c r="C80" s="141" t="s">
        <v>7</v>
      </c>
      <c r="D80" s="142"/>
      <c r="E80" s="175"/>
      <c r="F80" s="176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88" t="s">
        <v>24</v>
      </c>
      <c r="C81" s="189" t="s">
        <v>8</v>
      </c>
      <c r="D81" s="189" t="s">
        <v>36</v>
      </c>
      <c r="E81" s="189" t="s">
        <v>35</v>
      </c>
      <c r="F81" s="190" t="s">
        <v>34</v>
      </c>
      <c r="G81" s="191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83" t="s">
        <v>83</v>
      </c>
      <c r="C82" s="184">
        <v>10000</v>
      </c>
      <c r="D82" s="185">
        <v>0.7</v>
      </c>
      <c r="E82" s="186">
        <v>36</v>
      </c>
      <c r="F82" s="186">
        <v>9</v>
      </c>
      <c r="G82" s="187">
        <f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78"/>
      <c r="C83" s="28"/>
      <c r="D83" s="32"/>
      <c r="E83" s="33"/>
      <c r="F83" s="33"/>
      <c r="G83" s="177" t="str">
        <f>IFERROR((F83/E83)*D83*C83, "")</f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78"/>
      <c r="C84" s="28"/>
      <c r="D84" s="32"/>
      <c r="E84" s="33"/>
      <c r="F84" s="33"/>
      <c r="G84" s="177" t="str">
        <f>IFERROR((F84/E84)*D84*C84, "")</f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79"/>
      <c r="C85" s="34"/>
      <c r="D85" s="35"/>
      <c r="E85" s="36"/>
      <c r="F85" s="29"/>
      <c r="G85" s="177" t="str">
        <f>IFERROR((F85/E85)*D85*C85, "")</f>
        <v/>
      </c>
      <c r="H85" s="3"/>
    </row>
    <row r="86" spans="1:243" ht="11" customHeight="1" x14ac:dyDescent="0.15">
      <c r="B86" s="179"/>
      <c r="C86" s="34"/>
      <c r="D86" s="35"/>
      <c r="E86" s="36"/>
      <c r="F86" s="29"/>
      <c r="G86" s="177" t="str">
        <f>IFERROR((F86/E86)*D86*C86, "")</f>
        <v/>
      </c>
      <c r="H86" s="20"/>
      <c r="I86" s="20"/>
    </row>
    <row r="87" spans="1:243" ht="11" customHeight="1" x14ac:dyDescent="0.15">
      <c r="B87" s="179"/>
      <c r="C87" s="34"/>
      <c r="D87" s="35"/>
      <c r="E87" s="36"/>
      <c r="F87" s="29"/>
      <c r="G87" s="177" t="str">
        <f>IFERROR((F87/E87)*D87*C87, "")</f>
        <v/>
      </c>
      <c r="H87" s="20"/>
      <c r="I87" s="20"/>
    </row>
    <row r="88" spans="1:243" ht="11" customHeight="1" thickBot="1" x14ac:dyDescent="0.2">
      <c r="A88" s="21"/>
      <c r="B88" s="180" t="s">
        <v>118</v>
      </c>
      <c r="C88" s="181"/>
      <c r="D88" s="181"/>
      <c r="E88" s="181"/>
      <c r="F88" s="181"/>
      <c r="G88" s="182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40" t="s">
        <v>3</v>
      </c>
      <c r="C92" s="141" t="s">
        <v>4</v>
      </c>
      <c r="D92" s="142"/>
      <c r="E92" s="175"/>
      <c r="F92" s="176"/>
      <c r="G92" s="24"/>
      <c r="H92" s="3"/>
    </row>
    <row r="93" spans="1:243" ht="11" customHeight="1" thickBot="1" x14ac:dyDescent="0.2">
      <c r="B93" s="165" t="s">
        <v>24</v>
      </c>
      <c r="C93" s="166" t="s">
        <v>5</v>
      </c>
      <c r="D93" s="167"/>
      <c r="E93" s="167"/>
      <c r="F93" s="168"/>
      <c r="G93" s="169" t="s">
        <v>27</v>
      </c>
      <c r="H93" s="49"/>
    </row>
    <row r="94" spans="1:243" ht="11" customHeight="1" x14ac:dyDescent="0.15">
      <c r="B94" s="197" t="s">
        <v>21</v>
      </c>
      <c r="C94" s="162" t="s">
        <v>4</v>
      </c>
      <c r="D94" s="163"/>
      <c r="E94" s="163"/>
      <c r="F94" s="198"/>
      <c r="G94" s="199"/>
      <c r="H94" s="3"/>
    </row>
    <row r="95" spans="1:243" ht="11" customHeight="1" x14ac:dyDescent="0.15">
      <c r="B95" s="192"/>
      <c r="C95" s="26"/>
      <c r="D95" s="27"/>
      <c r="E95" s="27"/>
      <c r="F95" s="50"/>
      <c r="G95" s="148"/>
      <c r="H95" s="3"/>
    </row>
    <row r="96" spans="1:243" ht="11" customHeight="1" x14ac:dyDescent="0.15">
      <c r="B96" s="193"/>
      <c r="C96" s="30"/>
      <c r="D96" s="31"/>
      <c r="E96" s="31"/>
      <c r="F96" s="48"/>
      <c r="G96" s="148"/>
      <c r="H96" s="3"/>
    </row>
    <row r="97" spans="1:8" ht="13" thickBot="1" x14ac:dyDescent="0.2">
      <c r="B97" s="180" t="s">
        <v>119</v>
      </c>
      <c r="C97" s="194"/>
      <c r="D97" s="194"/>
      <c r="E97" s="194"/>
      <c r="F97" s="195"/>
      <c r="G97" s="196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F7:G7"/>
    <mergeCell ref="C8:D8"/>
    <mergeCell ref="F8:G8"/>
    <mergeCell ref="F9:G9"/>
    <mergeCell ref="C3:D3"/>
    <mergeCell ref="F3:G3"/>
    <mergeCell ref="C4:D4"/>
    <mergeCell ref="C5:D5"/>
    <mergeCell ref="F5:G5"/>
    <mergeCell ref="F6:G6"/>
  </mergeCells>
  <conditionalFormatting sqref="G97">
    <cfRule type="cellIs" dxfId="23" priority="1" operator="greaterThan">
      <formula>$J$7</formula>
    </cfRule>
  </conditionalFormatting>
  <conditionalFormatting sqref="H9">
    <cfRule type="cellIs" dxfId="22" priority="3" operator="greaterThan">
      <formula>250000</formula>
    </cfRule>
  </conditionalFormatting>
  <conditionalFormatting sqref="H7">
    <cfRule type="cellIs" dxfId="21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4D3A-B348-E14D-9E4D-EAD20D529114}">
  <sheetPr>
    <pageSetUpPr fitToPage="1"/>
  </sheetPr>
  <dimension ref="A1:II107"/>
  <sheetViews>
    <sheetView tabSelected="1" zoomScaleNormal="100" workbookViewId="0">
      <selection activeCell="B7" sqref="B7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132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200" t="s">
        <v>122</v>
      </c>
      <c r="C3" s="225"/>
      <c r="D3" s="226"/>
      <c r="F3" s="209" t="str">
        <f>B15</f>
        <v>Direct Personnel Costs</v>
      </c>
      <c r="G3" s="210"/>
      <c r="H3" s="211">
        <f>G35</f>
        <v>13953.488372093023</v>
      </c>
    </row>
    <row r="4" spans="2:11" ht="15" customHeight="1" x14ac:dyDescent="0.15">
      <c r="B4" s="201" t="s">
        <v>123</v>
      </c>
      <c r="C4" s="105"/>
      <c r="D4" s="202"/>
      <c r="F4" s="212" t="str">
        <f>C38</f>
        <v>Other goods and services</v>
      </c>
      <c r="G4" s="83"/>
      <c r="H4" s="213">
        <f>G57</f>
        <v>1000</v>
      </c>
    </row>
    <row r="5" spans="2:11" ht="15" customHeight="1" x14ac:dyDescent="0.15">
      <c r="B5" s="201" t="s">
        <v>22</v>
      </c>
      <c r="C5" s="115" t="s">
        <v>40</v>
      </c>
      <c r="D5" s="204"/>
      <c r="F5" s="214" t="str">
        <f>C60</f>
        <v>Travel</v>
      </c>
      <c r="G5" s="108"/>
      <c r="H5" s="213">
        <f>G77</f>
        <v>2000</v>
      </c>
    </row>
    <row r="6" spans="2:11" ht="15" customHeight="1" x14ac:dyDescent="0.15">
      <c r="B6" s="201" t="s">
        <v>160</v>
      </c>
      <c r="C6" s="6"/>
      <c r="D6" s="205"/>
      <c r="F6" s="214" t="str">
        <f>C80</f>
        <v>Equipment</v>
      </c>
      <c r="G6" s="108"/>
      <c r="H6" s="213">
        <f>G88</f>
        <v>1750</v>
      </c>
      <c r="J6" s="67"/>
    </row>
    <row r="7" spans="2:11" ht="15" customHeight="1" x14ac:dyDescent="0.15">
      <c r="B7" s="201" t="s">
        <v>161</v>
      </c>
      <c r="C7" s="6"/>
      <c r="D7" s="205"/>
      <c r="E7" s="5"/>
      <c r="F7" s="214" t="str">
        <f>C92</f>
        <v>Subcontracting</v>
      </c>
      <c r="G7" s="108"/>
      <c r="H7" s="21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206" t="s">
        <v>0</v>
      </c>
      <c r="C8" s="227" t="s">
        <v>1</v>
      </c>
      <c r="D8" s="228"/>
      <c r="E8" s="5"/>
      <c r="F8" s="215" t="s">
        <v>51</v>
      </c>
      <c r="G8" s="111"/>
      <c r="H8" s="213">
        <f>(G22+G47+G67+G88)*0.25</f>
        <v>2681.6860465116279</v>
      </c>
    </row>
    <row r="9" spans="2:11" ht="17.25" customHeight="1" thickBot="1" x14ac:dyDescent="0.2">
      <c r="E9" s="8"/>
      <c r="F9" s="216" t="s">
        <v>56</v>
      </c>
      <c r="G9" s="217"/>
      <c r="H9" s="218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18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221" t="s">
        <v>48</v>
      </c>
      <c r="C16" s="222" t="s">
        <v>15</v>
      </c>
      <c r="D16" s="223" t="s">
        <v>17</v>
      </c>
      <c r="E16" s="223" t="s">
        <v>2</v>
      </c>
      <c r="F16" s="223" t="s">
        <v>16</v>
      </c>
      <c r="G16" s="224" t="s">
        <v>19</v>
      </c>
      <c r="H16" s="3"/>
    </row>
    <row r="17" spans="2:8" ht="11" customHeight="1" x14ac:dyDescent="0.15">
      <c r="B17" s="219" t="s">
        <v>50</v>
      </c>
      <c r="C17" s="220">
        <v>1720</v>
      </c>
      <c r="D17" s="46">
        <v>60000</v>
      </c>
      <c r="E17" s="53">
        <f>D17/C17</f>
        <v>34.883720930232556</v>
      </c>
      <c r="F17" s="43">
        <v>200</v>
      </c>
      <c r="G17" s="120">
        <f>E17*F17</f>
        <v>6976.7441860465115</v>
      </c>
      <c r="H17" s="3"/>
    </row>
    <row r="18" spans="2:8" ht="11" customHeight="1" x14ac:dyDescent="0.15">
      <c r="B18" s="119"/>
      <c r="C18" s="45"/>
      <c r="D18" s="41"/>
      <c r="E18" s="53"/>
      <c r="F18" s="44"/>
      <c r="G18" s="120"/>
      <c r="H18" s="3"/>
    </row>
    <row r="19" spans="2:8" ht="11" customHeight="1" x14ac:dyDescent="0.15">
      <c r="B19" s="119"/>
      <c r="C19" s="45"/>
      <c r="D19" s="41"/>
      <c r="E19" s="53"/>
      <c r="F19" s="42"/>
      <c r="G19" s="120"/>
      <c r="H19" s="3"/>
    </row>
    <row r="20" spans="2:8" ht="11" customHeight="1" x14ac:dyDescent="0.15">
      <c r="B20" s="119"/>
      <c r="C20" s="45"/>
      <c r="D20" s="41"/>
      <c r="E20" s="53"/>
      <c r="F20" s="42"/>
      <c r="G20" s="120"/>
      <c r="H20" s="3"/>
    </row>
    <row r="21" spans="2:8" ht="11" customHeight="1" x14ac:dyDescent="0.15">
      <c r="B21" s="119"/>
      <c r="C21" s="45"/>
      <c r="D21" s="41"/>
      <c r="E21" s="53"/>
      <c r="F21" s="42"/>
      <c r="G21" s="120"/>
      <c r="H21" s="3"/>
    </row>
    <row r="22" spans="2:8" ht="11" customHeight="1" thickBot="1" x14ac:dyDescent="0.2">
      <c r="B22" s="121" t="s">
        <v>124</v>
      </c>
      <c r="C22" s="122"/>
      <c r="D22" s="122"/>
      <c r="E22" s="122"/>
      <c r="F22" s="122"/>
      <c r="G22" s="123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24" t="s">
        <v>78</v>
      </c>
      <c r="C24" s="125">
        <v>1720</v>
      </c>
      <c r="D24" s="126">
        <v>60000</v>
      </c>
      <c r="E24" s="127">
        <f>D24/C24</f>
        <v>34.883720930232556</v>
      </c>
      <c r="F24" s="128">
        <v>200</v>
      </c>
      <c r="G24" s="129">
        <f>E24*F24</f>
        <v>6976.7441860465115</v>
      </c>
      <c r="H24" s="3"/>
    </row>
    <row r="25" spans="2:8" ht="11" customHeight="1" x14ac:dyDescent="0.15">
      <c r="B25" s="119"/>
      <c r="C25" s="45"/>
      <c r="D25" s="41"/>
      <c r="E25" s="53"/>
      <c r="F25" s="42"/>
      <c r="G25" s="120"/>
      <c r="H25" s="3"/>
    </row>
    <row r="26" spans="2:8" ht="11" hidden="1" customHeight="1" x14ac:dyDescent="0.15">
      <c r="B26" s="119"/>
      <c r="C26" s="45"/>
      <c r="D26" s="41"/>
      <c r="E26" s="53"/>
      <c r="F26" s="42"/>
      <c r="G26" s="120"/>
      <c r="H26" s="3"/>
    </row>
    <row r="27" spans="2:8" ht="11" hidden="1" customHeight="1" x14ac:dyDescent="0.15">
      <c r="B27" s="119"/>
      <c r="C27" s="45"/>
      <c r="D27" s="41"/>
      <c r="E27" s="53"/>
      <c r="F27" s="42"/>
      <c r="G27" s="120"/>
      <c r="H27" s="3"/>
    </row>
    <row r="28" spans="2:8" ht="11" customHeight="1" x14ac:dyDescent="0.15">
      <c r="B28" s="119"/>
      <c r="C28" s="45"/>
      <c r="D28" s="41"/>
      <c r="E28" s="53"/>
      <c r="F28" s="42"/>
      <c r="G28" s="120"/>
      <c r="H28" s="3"/>
    </row>
    <row r="29" spans="2:8" ht="11" customHeight="1" x14ac:dyDescent="0.15">
      <c r="B29" s="119"/>
      <c r="C29" s="45"/>
      <c r="D29" s="41"/>
      <c r="E29" s="53"/>
      <c r="F29" s="42"/>
      <c r="G29" s="120"/>
      <c r="H29" s="3"/>
    </row>
    <row r="30" spans="2:8" ht="11" customHeight="1" x14ac:dyDescent="0.15">
      <c r="B30" s="119"/>
      <c r="C30" s="45"/>
      <c r="D30" s="41"/>
      <c r="E30" s="53"/>
      <c r="F30" s="42"/>
      <c r="G30" s="120"/>
      <c r="H30" s="3"/>
    </row>
    <row r="31" spans="2:8" ht="11" hidden="1" customHeight="1" x14ac:dyDescent="0.15">
      <c r="B31" s="130"/>
      <c r="C31" s="45"/>
      <c r="D31" s="41"/>
      <c r="E31" s="54"/>
      <c r="F31" s="42"/>
      <c r="G31" s="120"/>
      <c r="H31" s="3"/>
    </row>
    <row r="32" spans="2:8" ht="11.25" customHeight="1" thickBot="1" x14ac:dyDescent="0.2">
      <c r="B32" s="121" t="s">
        <v>133</v>
      </c>
      <c r="C32" s="131"/>
      <c r="D32" s="132"/>
      <c r="E32" s="133"/>
      <c r="F32" s="134"/>
      <c r="G32" s="123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35" t="s">
        <v>125</v>
      </c>
      <c r="C35" s="136"/>
      <c r="D35" s="137"/>
      <c r="E35" s="137"/>
      <c r="F35" s="138"/>
      <c r="G35" s="139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40" t="s">
        <v>6</v>
      </c>
      <c r="C38" s="141" t="s">
        <v>10</v>
      </c>
      <c r="D38" s="142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43" t="s">
        <v>24</v>
      </c>
      <c r="C39" s="144" t="s">
        <v>5</v>
      </c>
      <c r="D39" s="145"/>
      <c r="E39" s="145"/>
      <c r="F39" s="152"/>
      <c r="G39" s="146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53" t="s">
        <v>63</v>
      </c>
      <c r="C40" s="154" t="s">
        <v>33</v>
      </c>
      <c r="D40" s="155"/>
      <c r="E40" s="155"/>
      <c r="F40" s="156"/>
      <c r="G40" s="157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47"/>
      <c r="C41" s="26"/>
      <c r="D41" s="27"/>
      <c r="E41" s="27"/>
      <c r="F41" s="47"/>
      <c r="G41" s="148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47"/>
      <c r="C42" s="26"/>
      <c r="D42" s="27"/>
      <c r="E42" s="27"/>
      <c r="F42" s="47"/>
      <c r="G42" s="148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47"/>
      <c r="C43" s="26"/>
      <c r="D43" s="27"/>
      <c r="E43" s="27"/>
      <c r="F43" s="47"/>
      <c r="G43" s="148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47"/>
      <c r="C44" s="26"/>
      <c r="D44" s="27"/>
      <c r="E44" s="27"/>
      <c r="F44" s="47"/>
      <c r="G44" s="148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47"/>
      <c r="C45" s="26"/>
      <c r="D45" s="27"/>
      <c r="E45" s="27"/>
      <c r="F45" s="47"/>
      <c r="G45" s="148"/>
      <c r="H45" s="3"/>
    </row>
    <row r="46" spans="1:243" ht="11" customHeight="1" x14ac:dyDescent="0.15">
      <c r="A46" s="21"/>
      <c r="B46" s="149"/>
      <c r="C46" s="26"/>
      <c r="D46" s="27"/>
      <c r="E46" s="27"/>
      <c r="F46" s="98"/>
      <c r="G46" s="148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50" t="s">
        <v>126</v>
      </c>
      <c r="C47" s="151"/>
      <c r="D47" s="151"/>
      <c r="E47" s="151"/>
      <c r="F47" s="151"/>
      <c r="G47" s="123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53" t="s">
        <v>70</v>
      </c>
      <c r="C49" s="154"/>
      <c r="D49" s="155"/>
      <c r="E49" s="155"/>
      <c r="F49" s="156"/>
      <c r="G49" s="157"/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47"/>
      <c r="C50" s="26"/>
      <c r="D50" s="27"/>
      <c r="E50" s="27"/>
      <c r="F50" s="47"/>
      <c r="G50" s="148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47"/>
      <c r="C51" s="26"/>
      <c r="D51" s="27"/>
      <c r="E51" s="27"/>
      <c r="F51" s="47"/>
      <c r="G51" s="148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47"/>
      <c r="C52" s="26"/>
      <c r="D52" s="27"/>
      <c r="E52" s="27"/>
      <c r="F52" s="47"/>
      <c r="G52" s="148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47"/>
      <c r="C53" s="26"/>
      <c r="D53" s="27"/>
      <c r="E53" s="27"/>
      <c r="F53" s="47"/>
      <c r="G53" s="148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50" t="s">
        <v>134</v>
      </c>
      <c r="C54" s="151"/>
      <c r="D54" s="151"/>
      <c r="E54" s="151"/>
      <c r="F54" s="151"/>
      <c r="G54" s="123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9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58" t="s">
        <v>127</v>
      </c>
      <c r="C57" s="159"/>
      <c r="D57" s="159"/>
      <c r="E57" s="159"/>
      <c r="F57" s="160"/>
      <c r="G57" s="161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40" t="s">
        <v>6</v>
      </c>
      <c r="C60" s="141" t="s">
        <v>9</v>
      </c>
      <c r="D60" s="142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65" t="s">
        <v>24</v>
      </c>
      <c r="C61" s="166" t="s">
        <v>5</v>
      </c>
      <c r="D61" s="167"/>
      <c r="E61" s="167"/>
      <c r="F61" s="168"/>
      <c r="G61" s="169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53" t="s">
        <v>72</v>
      </c>
      <c r="C62" s="154" t="s">
        <v>28</v>
      </c>
      <c r="D62" s="155"/>
      <c r="E62" s="155"/>
      <c r="F62" s="156"/>
      <c r="G62" s="157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47"/>
      <c r="C63" s="26"/>
      <c r="D63" s="27"/>
      <c r="E63" s="27"/>
      <c r="F63" s="47"/>
      <c r="G63" s="148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47"/>
      <c r="C64" s="26"/>
      <c r="D64" s="27"/>
      <c r="E64" s="27"/>
      <c r="F64" s="47"/>
      <c r="G64" s="148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47"/>
      <c r="C65" s="26"/>
      <c r="D65" s="27"/>
      <c r="E65" s="27"/>
      <c r="F65" s="47"/>
      <c r="G65" s="148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47"/>
      <c r="C66" s="26"/>
      <c r="D66" s="27"/>
      <c r="E66" s="27"/>
      <c r="F66" s="47"/>
      <c r="G66" s="148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70" t="s">
        <v>128</v>
      </c>
      <c r="C67" s="171"/>
      <c r="D67" s="151"/>
      <c r="E67" s="151"/>
      <c r="F67" s="172"/>
      <c r="G67" s="123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53" t="s">
        <v>70</v>
      </c>
      <c r="C69" s="154" t="s">
        <v>28</v>
      </c>
      <c r="D69" s="155"/>
      <c r="E69" s="155"/>
      <c r="F69" s="156"/>
      <c r="G69" s="157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47"/>
      <c r="C70" s="26"/>
      <c r="D70" s="27"/>
      <c r="E70" s="27"/>
      <c r="F70" s="47"/>
      <c r="G70" s="148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47"/>
      <c r="C71" s="26"/>
      <c r="D71" s="27"/>
      <c r="E71" s="27"/>
      <c r="F71" s="47"/>
      <c r="G71" s="148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47"/>
      <c r="C72" s="26"/>
      <c r="D72" s="27"/>
      <c r="E72" s="27"/>
      <c r="F72" s="47"/>
      <c r="G72" s="148"/>
      <c r="H72" s="3"/>
    </row>
    <row r="73" spans="1:243" ht="11" customHeight="1" x14ac:dyDescent="0.15">
      <c r="B73" s="173"/>
      <c r="C73" s="26"/>
      <c r="D73" s="27"/>
      <c r="E73" s="27"/>
      <c r="F73" s="47"/>
      <c r="G73" s="148"/>
      <c r="H73" s="3"/>
    </row>
    <row r="74" spans="1:243" ht="11" customHeight="1" thickBot="1" x14ac:dyDescent="0.2">
      <c r="B74" s="174" t="s">
        <v>135</v>
      </c>
      <c r="C74" s="151"/>
      <c r="D74" s="151"/>
      <c r="E74" s="151"/>
      <c r="F74" s="172"/>
      <c r="G74" s="123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58" t="s">
        <v>129</v>
      </c>
      <c r="C77" s="159"/>
      <c r="D77" s="159"/>
      <c r="E77" s="159"/>
      <c r="F77" s="160"/>
      <c r="G77" s="161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40" t="s">
        <v>6</v>
      </c>
      <c r="C80" s="141" t="s">
        <v>7</v>
      </c>
      <c r="D80" s="142"/>
      <c r="E80" s="175"/>
      <c r="F80" s="176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88" t="s">
        <v>24</v>
      </c>
      <c r="C81" s="189" t="s">
        <v>8</v>
      </c>
      <c r="D81" s="189" t="s">
        <v>36</v>
      </c>
      <c r="E81" s="189" t="s">
        <v>35</v>
      </c>
      <c r="F81" s="190" t="s">
        <v>34</v>
      </c>
      <c r="G81" s="191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83" t="s">
        <v>83</v>
      </c>
      <c r="C82" s="184">
        <v>10000</v>
      </c>
      <c r="D82" s="185">
        <v>0.7</v>
      </c>
      <c r="E82" s="186">
        <v>36</v>
      </c>
      <c r="F82" s="186">
        <v>9</v>
      </c>
      <c r="G82" s="187">
        <f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78"/>
      <c r="C83" s="28"/>
      <c r="D83" s="32"/>
      <c r="E83" s="33"/>
      <c r="F83" s="33"/>
      <c r="G83" s="177" t="str">
        <f>IFERROR((F83/E83)*D83*C83, "")</f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78"/>
      <c r="C84" s="28"/>
      <c r="D84" s="32"/>
      <c r="E84" s="33"/>
      <c r="F84" s="33"/>
      <c r="G84" s="177" t="str">
        <f>IFERROR((F84/E84)*D84*C84, "")</f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79"/>
      <c r="C85" s="34"/>
      <c r="D85" s="35"/>
      <c r="E85" s="36"/>
      <c r="F85" s="29"/>
      <c r="G85" s="177" t="str">
        <f>IFERROR((F85/E85)*D85*C85, "")</f>
        <v/>
      </c>
      <c r="H85" s="3"/>
    </row>
    <row r="86" spans="1:243" ht="11" customHeight="1" x14ac:dyDescent="0.15">
      <c r="B86" s="179"/>
      <c r="C86" s="34"/>
      <c r="D86" s="35"/>
      <c r="E86" s="36"/>
      <c r="F86" s="29"/>
      <c r="G86" s="177" t="str">
        <f>IFERROR((F86/E86)*D86*C86, "")</f>
        <v/>
      </c>
      <c r="H86" s="20"/>
      <c r="I86" s="20"/>
    </row>
    <row r="87" spans="1:243" ht="11" customHeight="1" x14ac:dyDescent="0.15">
      <c r="B87" s="179"/>
      <c r="C87" s="34"/>
      <c r="D87" s="35"/>
      <c r="E87" s="36"/>
      <c r="F87" s="29"/>
      <c r="G87" s="177" t="str">
        <f>IFERROR((F87/E87)*D87*C87, "")</f>
        <v/>
      </c>
      <c r="H87" s="20"/>
      <c r="I87" s="20"/>
    </row>
    <row r="88" spans="1:243" ht="11" customHeight="1" thickBot="1" x14ac:dyDescent="0.2">
      <c r="A88" s="21"/>
      <c r="B88" s="180" t="s">
        <v>130</v>
      </c>
      <c r="C88" s="181"/>
      <c r="D88" s="181"/>
      <c r="E88" s="181"/>
      <c r="F88" s="181"/>
      <c r="G88" s="182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40" t="s">
        <v>3</v>
      </c>
      <c r="C92" s="141" t="s">
        <v>4</v>
      </c>
      <c r="D92" s="142"/>
      <c r="E92" s="175"/>
      <c r="F92" s="176"/>
      <c r="G92" s="24"/>
      <c r="H92" s="3"/>
    </row>
    <row r="93" spans="1:243" ht="11" customHeight="1" thickBot="1" x14ac:dyDescent="0.2">
      <c r="B93" s="165" t="s">
        <v>24</v>
      </c>
      <c r="C93" s="166" t="s">
        <v>5</v>
      </c>
      <c r="D93" s="167"/>
      <c r="E93" s="167"/>
      <c r="F93" s="168"/>
      <c r="G93" s="169" t="s">
        <v>27</v>
      </c>
      <c r="H93" s="49"/>
    </row>
    <row r="94" spans="1:243" ht="11" customHeight="1" x14ac:dyDescent="0.15">
      <c r="B94" s="197" t="s">
        <v>21</v>
      </c>
      <c r="C94" s="162" t="s">
        <v>4</v>
      </c>
      <c r="D94" s="163"/>
      <c r="E94" s="163"/>
      <c r="F94" s="198"/>
      <c r="G94" s="199"/>
      <c r="H94" s="3"/>
    </row>
    <row r="95" spans="1:243" ht="11" customHeight="1" x14ac:dyDescent="0.15">
      <c r="B95" s="192"/>
      <c r="C95" s="26"/>
      <c r="D95" s="27"/>
      <c r="E95" s="27"/>
      <c r="F95" s="50"/>
      <c r="G95" s="148"/>
      <c r="H95" s="3"/>
    </row>
    <row r="96" spans="1:243" ht="11" customHeight="1" x14ac:dyDescent="0.15">
      <c r="B96" s="193"/>
      <c r="C96" s="30"/>
      <c r="D96" s="31"/>
      <c r="E96" s="31"/>
      <c r="F96" s="48"/>
      <c r="G96" s="148"/>
      <c r="H96" s="3"/>
    </row>
    <row r="97" spans="1:8" ht="13" thickBot="1" x14ac:dyDescent="0.2">
      <c r="B97" s="180" t="s">
        <v>131</v>
      </c>
      <c r="C97" s="194"/>
      <c r="D97" s="194"/>
      <c r="E97" s="194"/>
      <c r="F97" s="195"/>
      <c r="G97" s="196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F7:G7"/>
    <mergeCell ref="C8:D8"/>
    <mergeCell ref="F8:G8"/>
    <mergeCell ref="F9:G9"/>
    <mergeCell ref="C3:D3"/>
    <mergeCell ref="F3:G3"/>
    <mergeCell ref="C4:D4"/>
    <mergeCell ref="C5:D5"/>
    <mergeCell ref="F5:G5"/>
    <mergeCell ref="F6:G6"/>
  </mergeCells>
  <conditionalFormatting sqref="G97">
    <cfRule type="cellIs" dxfId="20" priority="1" operator="greaterThan">
      <formula>$J$7</formula>
    </cfRule>
  </conditionalFormatting>
  <conditionalFormatting sqref="H9">
    <cfRule type="cellIs" dxfId="19" priority="3" operator="greaterThan">
      <formula>250000</formula>
    </cfRule>
  </conditionalFormatting>
  <conditionalFormatting sqref="H7">
    <cfRule type="cellIs" dxfId="18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Total Cost Calculation</vt:lpstr>
      <vt:lpstr>Cost calc. WP1 Depl. Prep.</vt:lpstr>
      <vt:lpstr>Cost calc. WP2 -Deployment 1</vt:lpstr>
      <vt:lpstr>Cost calc. WP3 -Deployment 2</vt:lpstr>
      <vt:lpstr>Cost calc. WP4 -Deployment 3</vt:lpstr>
      <vt:lpstr>Cost calc. WP5 - Deployment 4</vt:lpstr>
      <vt:lpstr>'Cost calc. WP1 Depl. Prep.'!Print_Area</vt:lpstr>
      <vt:lpstr>'Cost calc. WP2 -Deployment 1'!Print_Area</vt:lpstr>
      <vt:lpstr>'Cost calc. WP3 -Deployment 2'!Print_Area</vt:lpstr>
      <vt:lpstr>'Cost calc. WP4 -Deployment 3'!Print_Area</vt:lpstr>
      <vt:lpstr>'Cost calc. WP5 - Deployment 4'!Print_Area</vt:lpstr>
      <vt:lpstr>'Total Cost Calculation'!Print_Area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2019-12-18T12:04:20Z</cp:lastPrinted>
  <dcterms:created xsi:type="dcterms:W3CDTF">2019-10-16T09:19:05Z</dcterms:created>
  <dcterms:modified xsi:type="dcterms:W3CDTF">2021-10-14T17:51:37Z</dcterms:modified>
</cp:coreProperties>
</file>